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0" windowWidth="10425" windowHeight="6300" activeTab="4"/>
  </bookViews>
  <sheets>
    <sheet name="prop 2004-2005" sheetId="1" r:id="rId1"/>
    <sheet name="april2004" sheetId="2" r:id="rId2"/>
    <sheet name="Rmart" sheetId="3" r:id="rId3"/>
    <sheet name="Rmai" sheetId="4" r:id="rId4"/>
    <sheet name="Raugust" sheetId="5" r:id="rId5"/>
    <sheet name="Foaie6" sheetId="6" r:id="rId6"/>
    <sheet name="realizări" sheetId="7" r:id="rId7"/>
  </sheets>
  <definedNames>
    <definedName name="_xlnm.Print_Titles" localSheetId="4">'Raugust'!$1:$1</definedName>
    <definedName name="_xlnm.Print_Titles" localSheetId="3">'Rmai'!$1:$1</definedName>
    <definedName name="_xlnm.Print_Titles" localSheetId="2">'Rmart'!$1:$1</definedName>
  </definedNames>
  <calcPr fullCalcOnLoad="1"/>
</workbook>
</file>

<file path=xl/sharedStrings.xml><?xml version="1.0" encoding="utf-8"?>
<sst xmlns="http://schemas.openxmlformats.org/spreadsheetml/2006/main" count="907" uniqueCount="250">
  <si>
    <t>CONSILIUL JUDETEAN MURES</t>
  </si>
  <si>
    <t>D.T.D.P.J.I.</t>
  </si>
  <si>
    <t xml:space="preserve">SI AL UNITATILOR SUBORDONATE  </t>
  </si>
  <si>
    <t xml:space="preserve">  PE  ANII   2004 - 2005</t>
  </si>
  <si>
    <t>- mii lei -</t>
  </si>
  <si>
    <t>Nr.</t>
  </si>
  <si>
    <t>Simbol</t>
  </si>
  <si>
    <t>Denumirea lucrarii</t>
  </si>
  <si>
    <t>Valoarea</t>
  </si>
  <si>
    <t>Realizat</t>
  </si>
  <si>
    <t xml:space="preserve">Program </t>
  </si>
  <si>
    <t>Propuneri</t>
  </si>
  <si>
    <t>Observatii</t>
  </si>
  <si>
    <t>crt</t>
  </si>
  <si>
    <t>cap.bug.</t>
  </si>
  <si>
    <t>totala</t>
  </si>
  <si>
    <t>până la 2003</t>
  </si>
  <si>
    <t>2003</t>
  </si>
  <si>
    <t>2004</t>
  </si>
  <si>
    <t>2005</t>
  </si>
  <si>
    <t>A</t>
  </si>
  <si>
    <t>CONSILIUL JUDETEAN MURES               total din care:</t>
  </si>
  <si>
    <t>C</t>
  </si>
  <si>
    <t>D.G.P.D.C. MURES                                  total din care:</t>
  </si>
  <si>
    <t>D</t>
  </si>
  <si>
    <t>Teatrul "ARIEL"                                                total</t>
  </si>
  <si>
    <t>Ansamblul artistic "MURESUL"                        total</t>
  </si>
  <si>
    <t>Scoala de Arte                                                  total</t>
  </si>
  <si>
    <t>Muzeul Judetean MURES                                 total</t>
  </si>
  <si>
    <t>Biblioteca Judeteana Mures                             total</t>
  </si>
  <si>
    <t>Administratia Palatului Culturii                         total</t>
  </si>
  <si>
    <t>Revista "VATRA"                                             total</t>
  </si>
  <si>
    <t>Filarmonica de Stat Tirgu Mures                      total</t>
  </si>
  <si>
    <t>Centrul de creatie                                            total</t>
  </si>
  <si>
    <t>E</t>
  </si>
  <si>
    <t>AEROPORT                                                      total</t>
  </si>
  <si>
    <t>F</t>
  </si>
  <si>
    <t>H</t>
  </si>
  <si>
    <t>SCOALA PROFESIONALA SPECIALA  REGHIN     total</t>
  </si>
  <si>
    <t>I</t>
  </si>
  <si>
    <t>SCOALA SPECIALA NR. 1 TG.MURES                 total</t>
  </si>
  <si>
    <t>J</t>
  </si>
  <si>
    <t>K</t>
  </si>
  <si>
    <t>INTOCMIT</t>
  </si>
  <si>
    <t xml:space="preserve">Dotări </t>
  </si>
  <si>
    <t xml:space="preserve">Dotări (barcă, dispozitiv transp. barcă, compresor, echipament protecţie, 2 calculat.
imprimantă, poartă acces auto, uşă garaj)
 </t>
  </si>
  <si>
    <t xml:space="preserve">  PROGRAMUL DE INVESTIŢII  AL CONSILIULUI  JUDETEAN MUREŞ</t>
  </si>
  <si>
    <t>Dotări (Aparat foto digital, copertină parcare, trusă scule T.S.A. 3, ciocan rotopercutor)</t>
  </si>
  <si>
    <t>Dotări (combină audio, xerox)</t>
  </si>
  <si>
    <t>Centrul Militar Judeţean                                        total</t>
  </si>
  <si>
    <t>Inspectoratul de Protecţie Civilă                             total</t>
  </si>
  <si>
    <t>Extindre aerogară Tîrgu Mureş cu pavilion plecări flux internaţional</t>
  </si>
  <si>
    <t>Gard împrejmuitor Aeroport Tîrgu Mureş</t>
  </si>
  <si>
    <t>Balizaj luminos categoria I OACI</t>
  </si>
  <si>
    <t xml:space="preserve">Achiziţie echipament handling </t>
  </si>
  <si>
    <t>SURM                                                             total</t>
  </si>
  <si>
    <t>Staţie de clorinare apă la staţia de pompare Câmpeniţa</t>
  </si>
  <si>
    <t>63.02.A</t>
  </si>
  <si>
    <t>Reabilitare conductă magistrală Pogăceaua -Sărmaşu</t>
  </si>
  <si>
    <t>Extindere Muzeul de Ştiinţele Naturii şi Muzeului de istorie</t>
  </si>
  <si>
    <t>Achiziţii obiecte muzeale</t>
  </si>
  <si>
    <t>Dotări (calculator cu imprimantă, cameră video, aparat foto digit., retroproiector)</t>
  </si>
  <si>
    <t>Dotări independente</t>
  </si>
  <si>
    <t>Dotări (2 calculatoare, saxofon, acordeon, video, contrabas,autocar, ţambal, 
taragot, tehnică de sunet, autoturism)</t>
  </si>
  <si>
    <t>Dotări (sistem control iluminat scenic, autocar, retroproiector, autoturism, camion
10 to, proiectoare, boxe audio, cameră video, aparatură PSI, epidiascop)</t>
  </si>
  <si>
    <t>Reparaţii capitale clădirea teatrului</t>
  </si>
  <si>
    <t>Reparaţii capitale clădire anexă, str. Câmpului</t>
  </si>
  <si>
    <t>Contribuţia la programul PHARE pt. achiziţie de imobile, proiect 0104.01-MS 308</t>
  </si>
  <si>
    <t>Dotări independente (contribuţie pt. programul PHARE- echipamente pt. case, 
autoutilitară)</t>
  </si>
  <si>
    <t>Studii de fezabilitate</t>
  </si>
  <si>
    <t>Dotări independente ( pompă de apă, convector, maşină de tocat carne ind., 
2 autoutilitare, vase inox, 4 calculatoare, 2 imprimante, boiler, 2 frigidere, combină frigorifică,  2 centrale termice, aparat foto, cameră video, xerox, staţie de epurare, )</t>
  </si>
  <si>
    <t xml:space="preserve">Dotări (orgă de lumini portabil, sistem aer condiţionat) </t>
  </si>
  <si>
    <t>Dotări (instalaţii de sonorizare, sistem aer condiţionat, fierăstrău electric cu banc 
de lucru)</t>
  </si>
  <si>
    <t>TOTAL INVESTIŢII                                          din care:</t>
  </si>
  <si>
    <t>Instalaţie de aer condiţionat la sala mică de şedinţe, sala de protocol şi antreu,
sediu CJM</t>
  </si>
  <si>
    <t xml:space="preserve"> Parc Industrial Platforma Ungheni-Vidrasău</t>
  </si>
  <si>
    <t>Contribuţia Consiliului Judeţean la Programul de alimentare cu apă aprobat prin HGR nr.687/1997</t>
  </si>
  <si>
    <t xml:space="preserve">Extindere reţea calculatoare pt. comunicare internă CJ şi comunicare cu primăriile -etapa III- </t>
  </si>
  <si>
    <t>Dotări (autoturism, aparatură, echipament automatizare)</t>
  </si>
  <si>
    <t>Dotări (instrumente muzicale, calculator cu accesorii, xerox)</t>
  </si>
  <si>
    <t>Dotări (bănci amfiteatru)</t>
  </si>
  <si>
    <t>SF şi proiect tehnic pentru instalarea unei centrale termice</t>
  </si>
  <si>
    <t>Centrală termică la Şcoala de Artă</t>
  </si>
  <si>
    <t>SPF şi proiect tehnic pt. reparaţii capitale la instalaţia termică</t>
  </si>
  <si>
    <t xml:space="preserve">Instalaţie de aer condiţionat </t>
  </si>
  <si>
    <t>SPF, SF şi proiect de execuţie pt. inst. centrală termică</t>
  </si>
  <si>
    <t>Centrală termică proprie</t>
  </si>
  <si>
    <t>Dotări (maşină universală de tîmplărie)</t>
  </si>
  <si>
    <t>Transformarea reţelei de calculatoare din structură BNC în UTP</t>
  </si>
  <si>
    <t>Dotări (grup electrogen, xerox,instalaţii PSI, alculator cu acesorii, containere, mobilier, reţea internet)</t>
  </si>
  <si>
    <t>Dotări (4 calculatoare, 2 imprimante format A3, scanner, licenţe, instalaţii PSI, tv.
color,  containere, maşină de spălat automată, sistem supraveghere, mobilier,
reţea internet)</t>
  </si>
  <si>
    <t>B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</si>
  <si>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</si>
  <si>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</si>
  <si>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</si>
  <si>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</si>
  <si>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</si>
  <si>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</si>
  <si>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</si>
  <si>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</si>
  <si>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</si>
  <si>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Teatrul Naţional                                               total</t>
  </si>
  <si>
    <t>E10</t>
  </si>
  <si>
    <t>G</t>
  </si>
  <si>
    <t>Data:10.11.2003</t>
  </si>
  <si>
    <t>Dotări administrativ (mobilier pt. birouri, centrală telefonică, calculator)</t>
  </si>
  <si>
    <t>UNITATI  DE  CULTURA                           total din care:</t>
  </si>
  <si>
    <t>DIRECTIA ASISTENTA SOCIALA                              total</t>
  </si>
  <si>
    <t>SCOALA SPECIALA NR. 2 TG.MURES                      total</t>
  </si>
  <si>
    <t>51.02.B</t>
  </si>
  <si>
    <t>51.02.A</t>
  </si>
  <si>
    <t>51.02.C</t>
  </si>
  <si>
    <t>72.02.C</t>
  </si>
  <si>
    <t>60.02.C</t>
  </si>
  <si>
    <t>59.02.C</t>
  </si>
  <si>
    <t>68.02.A</t>
  </si>
  <si>
    <t>57.02.C</t>
  </si>
  <si>
    <t>Centrul de plasament familial Sîncraiu de Mureş</t>
  </si>
  <si>
    <t>60.02.A</t>
  </si>
  <si>
    <t>Dotări (maşină de tricotat, maşină de surfilat, 2 tejghele tâmplar)</t>
  </si>
  <si>
    <t>Dotări (maşină combinată tâmplărie)</t>
  </si>
  <si>
    <t>Dotări</t>
  </si>
  <si>
    <t>Dotări (calculator, 2 imprimante,combină cu boxe, cameră video)</t>
  </si>
  <si>
    <t>Dotări (fax, centrală telefonică, mobilier)</t>
  </si>
  <si>
    <t>Dotări (tehnică de calcul)</t>
  </si>
  <si>
    <t>59.02.B</t>
  </si>
  <si>
    <t>63.02.B</t>
  </si>
  <si>
    <t>Sală de conferinţă la Consiliul Judeţean</t>
  </si>
  <si>
    <t>Serviciul Investiţii</t>
  </si>
  <si>
    <t>ing.Pătran Carmen</t>
  </si>
  <si>
    <t>Hărţi topo pe suport magnetic</t>
  </si>
  <si>
    <t>contract 
nr.87/2003
eşal.2003-2007</t>
  </si>
  <si>
    <t>Baza de date informatizată urbanism</t>
  </si>
  <si>
    <t>licitatie Tr II 2004</t>
  </si>
  <si>
    <t>Soluţie informatică pentru gestionarea căilor rutiere de transport rutier</t>
  </si>
  <si>
    <t>SPF-uri, SF-uri</t>
  </si>
  <si>
    <t>Reţea calculatoare (swich, cablare, etc)</t>
  </si>
  <si>
    <t>Achiziţii echipamente de calcul (calculatoare+imprimante-conform anexei)</t>
  </si>
  <si>
    <t>Iniţierea Sistemului Informatic Integrat</t>
  </si>
  <si>
    <t>UPS (pentru susţinerea sursei de alimentare)</t>
  </si>
  <si>
    <t>Program antivirus pt. Linux</t>
  </si>
  <si>
    <t xml:space="preserve">Server </t>
  </si>
  <si>
    <t>Sistem de operare Windows 2003</t>
  </si>
  <si>
    <t>Soft baze de date (ORACLE)</t>
  </si>
  <si>
    <t xml:space="preserve">Geo Media Web </t>
  </si>
  <si>
    <t>Centrul de plasament familial Sîncraiu de Mureş (3 căsuţe)</t>
  </si>
  <si>
    <t>Aparat foto digital</t>
  </si>
  <si>
    <t>SF reabilitare alimentare apă Iernut-Cucerdea</t>
  </si>
  <si>
    <t>SF reabilitare alimentare apă Iernut-Lechinţa</t>
  </si>
  <si>
    <t xml:space="preserve">Canalizarea clădirii spitalului </t>
  </si>
  <si>
    <t>Depozit ecologic Ungheni</t>
  </si>
  <si>
    <t>Dotări independente (contribuţie pt. programul PHARE- echipamente pt. case, autoutilitară)</t>
  </si>
  <si>
    <t>SPITAL TÂRNĂVENI</t>
  </si>
  <si>
    <t>63.02.C</t>
  </si>
  <si>
    <t>Nr.
crt</t>
  </si>
  <si>
    <t>Denumirea lucrării</t>
  </si>
  <si>
    <t>Valoatrea
totală</t>
  </si>
  <si>
    <t>realiz
până 2003</t>
  </si>
  <si>
    <t>Propuneri
2004</t>
  </si>
  <si>
    <t>SF Parc tehnologic cercetare incubator parteneriat public privat cu Universitatea Petru Maior</t>
  </si>
  <si>
    <t>Total CONSILIUL JUDETEAN</t>
  </si>
  <si>
    <t>Total cap. 51.02</t>
  </si>
  <si>
    <t>60.02.B</t>
  </si>
  <si>
    <t>Total cap. 63.02</t>
  </si>
  <si>
    <t>Total cap. 72.02</t>
  </si>
  <si>
    <t>Dotări independente ( pompă de apă, convector, maşină de tocat carne ind.,2 autoutilitare, vase inox, 4 calculatoare, 2 imprimante, boiler, 2 frigidere, combină frigorifică,  2 centrale termice, aparat foto, cameră video, xerox, staţie de epurare, )</t>
  </si>
  <si>
    <t xml:space="preserve">DIRECTIA JUD. DE  ASISTENTA SOCIALA                              </t>
  </si>
  <si>
    <t>Obs.</t>
  </si>
  <si>
    <t>Simbol 
cap.  bug.</t>
  </si>
  <si>
    <t xml:space="preserve">TOTAL GENERAL </t>
  </si>
  <si>
    <t>Extindere reţea calculatoare (swich, cablare, etc)</t>
  </si>
  <si>
    <t xml:space="preserve">Alimentare cu apă Iernut - Cucerdea </t>
  </si>
  <si>
    <t>Alimentare cu apă Iernut - Lechnţa</t>
  </si>
  <si>
    <t xml:space="preserve">Centrul Militar Judeţean                                       </t>
  </si>
  <si>
    <t>Alimentare cu apă zona Parc industrial Mureş-platforma Vidrasău</t>
  </si>
  <si>
    <t>SF Alimentare cu apă zona Parc industrial Mureş-platforma Vidrasău</t>
  </si>
  <si>
    <t>Program ptr.soluţie informatică pentru gestionarea căilor rutiere de transport rutier</t>
  </si>
  <si>
    <t xml:space="preserve">Inspectoratul de Protecţie Civilă                          </t>
  </si>
  <si>
    <t xml:space="preserve">Set plăci cu cublu pentru reţea calculatoare </t>
  </si>
  <si>
    <t>Dotări (4 calculatoare, 2 imprimante format A3, scanner, licenţe, instalaţii PSI, tv.color,  containere, maşină de spălat automată, sistem supraveghere, mobilier,reţea internet)</t>
  </si>
  <si>
    <t>UNITATI  DE  CULTURA                    total din care:</t>
  </si>
  <si>
    <t>*</t>
  </si>
  <si>
    <t>Achiziţie teren</t>
  </si>
  <si>
    <t xml:space="preserve">Teatrul "ARIEL"                                               </t>
  </si>
  <si>
    <t xml:space="preserve">Ansamblul artistic "MURESUL"                     </t>
  </si>
  <si>
    <t xml:space="preserve">Scoala de Arte                                                   </t>
  </si>
  <si>
    <t xml:space="preserve">Muzeul Judetean MURES                                 </t>
  </si>
  <si>
    <t xml:space="preserve">Biblioteca Judeteana Mures                            </t>
  </si>
  <si>
    <t xml:space="preserve">Administratia Palatului Culturii                      </t>
  </si>
  <si>
    <t xml:space="preserve">Revista "VATRA"                                              </t>
  </si>
  <si>
    <t xml:space="preserve">Revista "LATO"                                                  </t>
  </si>
  <si>
    <t xml:space="preserve">Filarmonica de Stat Tirgu Mures                      </t>
  </si>
  <si>
    <t xml:space="preserve">Teatrul Naţional                                                  </t>
  </si>
  <si>
    <t xml:space="preserve">Centrul de creatie                                            </t>
  </si>
  <si>
    <t>Total prevederi
2004</t>
  </si>
  <si>
    <r>
      <t>influienţe</t>
    </r>
    <r>
      <rPr>
        <b/>
        <sz val="10"/>
        <rFont val="Times New Roman"/>
        <family val="1"/>
      </rPr>
      <t xml:space="preserve">
</t>
    </r>
    <r>
      <rPr>
        <b/>
        <sz val="22"/>
        <color indexed="10"/>
        <rFont val="Times New Roman"/>
        <family val="1"/>
      </rPr>
      <t>+</t>
    </r>
  </si>
  <si>
    <r>
      <t>influienţe</t>
    </r>
    <r>
      <rPr>
        <b/>
        <sz val="10"/>
        <rFont val="Times New Roman"/>
        <family val="1"/>
      </rPr>
      <t xml:space="preserve">
</t>
    </r>
    <r>
      <rPr>
        <b/>
        <sz val="22"/>
        <color indexed="10"/>
        <rFont val="Times New Roman"/>
        <family val="1"/>
      </rPr>
      <t>-</t>
    </r>
  </si>
  <si>
    <t>Valori rectificate</t>
  </si>
  <si>
    <t>Dotaere administrativ</t>
  </si>
  <si>
    <r>
      <t>Dotare dir.  Juridică (</t>
    </r>
    <r>
      <rPr>
        <sz val="10"/>
        <color indexed="10"/>
        <rFont val="Times New Roman"/>
        <family val="1"/>
      </rPr>
      <t>program calculator</t>
    </r>
    <r>
      <rPr>
        <sz val="10"/>
        <rFont val="Times New Roman"/>
        <family val="1"/>
      </rPr>
      <t>,</t>
    </r>
    <r>
      <rPr>
        <sz val="10"/>
        <color indexed="10"/>
        <rFont val="Times New Roman"/>
        <family val="1"/>
      </rPr>
      <t xml:space="preserve"> colator</t>
    </r>
    <r>
      <rPr>
        <sz val="10"/>
        <rFont val="Times New Roman"/>
        <family val="1"/>
      </rPr>
      <t xml:space="preserve">, </t>
    </r>
    <r>
      <rPr>
        <u val="single"/>
        <sz val="10"/>
        <rFont val="Times New Roman"/>
        <family val="1"/>
      </rPr>
      <t>rizograf 470</t>
    </r>
    <r>
      <rPr>
        <sz val="10"/>
        <rFont val="Times New Roman"/>
        <family val="1"/>
      </rPr>
      <t>, maşină de broşat 260)</t>
    </r>
  </si>
  <si>
    <t>Dotare (rest plată ptr. stand verificare 2003)</t>
  </si>
  <si>
    <t>Extindere pistă…instalaţia de balizaj Aeroport Tg.Mureş</t>
  </si>
  <si>
    <t>Dotări independente ( pompă apă, convector, maşină de tocat carne ind.,2 autoutilitare, vase inox, 4 calculatoare, 2 imprimante, boiler, 2 frigidere, combină frigorifică,  2 CT, aparat foto, cameră video, xerox, staţie de epurare, )</t>
  </si>
  <si>
    <t>H.G.</t>
  </si>
  <si>
    <t>de la Pr Tg.M</t>
  </si>
  <si>
    <t>SF conductă aducţiune staţie pompare Sg.de Mureş</t>
  </si>
  <si>
    <t>Restaurarea Bibliotecii Teleki-Bolyai- secţia de artă şi galeria Ion Vlasiu</t>
  </si>
  <si>
    <t>rez.parţ. Juridic</t>
  </si>
  <si>
    <t>rez.parţ. teren</t>
  </si>
  <si>
    <t xml:space="preserve">Centrul de recuperare ptr. Copii cu handicap sever - Sighişoara </t>
  </si>
  <si>
    <t xml:space="preserve">SF ptr. Centrul de recuperare ptr. Copii cu handicap sever - Sighişoara </t>
  </si>
  <si>
    <t>SF ptr. Instalaţia electrică la Palatul Culturii</t>
  </si>
  <si>
    <t>realizări 
trim I</t>
  </si>
  <si>
    <t>rămas de executat</t>
  </si>
  <si>
    <r>
      <t xml:space="preserve">Dotări (2 calculatoare, saxofon, </t>
    </r>
    <r>
      <rPr>
        <sz val="10"/>
        <color indexed="10"/>
        <rFont val="Times New Roman"/>
        <family val="1"/>
      </rPr>
      <t>acordeon</t>
    </r>
    <r>
      <rPr>
        <sz val="10"/>
        <rFont val="Times New Roman"/>
        <family val="1"/>
      </rPr>
      <t>, video, contrabas,autocar, ţambal, 
taragot, tehnică de sunet, autoturism)</t>
    </r>
  </si>
  <si>
    <r>
      <t>Dotări (</t>
    </r>
    <r>
      <rPr>
        <sz val="10"/>
        <color indexed="10"/>
        <rFont val="Times New Roman"/>
        <family val="1"/>
      </rPr>
      <t>sistem control iluminat scenic</t>
    </r>
    <r>
      <rPr>
        <sz val="10"/>
        <rFont val="Times New Roman"/>
        <family val="1"/>
      </rPr>
      <t xml:space="preserve">, boxe audo,cască audio, </t>
    </r>
    <r>
      <rPr>
        <sz val="10"/>
        <color indexed="10"/>
        <rFont val="Times New Roman"/>
        <family val="1"/>
      </rPr>
      <t>copiator</t>
    </r>
    <r>
      <rPr>
        <sz val="10"/>
        <rFont val="Times New Roman"/>
        <family val="1"/>
      </rPr>
      <t>, calculator cu accesori, program calculator,</t>
    </r>
    <r>
      <rPr>
        <sz val="10"/>
        <color indexed="10"/>
        <rFont val="Times New Roman"/>
        <family val="1"/>
      </rPr>
      <t xml:space="preserve"> autoturism</t>
    </r>
    <r>
      <rPr>
        <sz val="10"/>
        <rFont val="Times New Roman"/>
        <family val="1"/>
      </rPr>
      <t>, televizor color</t>
    </r>
  </si>
  <si>
    <r>
      <t>Dotări (</t>
    </r>
    <r>
      <rPr>
        <sz val="10"/>
        <color indexed="10"/>
        <rFont val="Times New Roman"/>
        <family val="1"/>
      </rPr>
      <t xml:space="preserve"> xerox</t>
    </r>
    <r>
      <rPr>
        <sz val="10"/>
        <rFont val="Times New Roman"/>
        <family val="1"/>
      </rPr>
      <t>)</t>
    </r>
  </si>
  <si>
    <r>
      <t xml:space="preserve">Dotări (instrumente muzicale, </t>
    </r>
    <r>
      <rPr>
        <sz val="10"/>
        <color indexed="10"/>
        <rFont val="Times New Roman"/>
        <family val="1"/>
      </rPr>
      <t>calculator cu accesorii, xerox</t>
    </r>
    <r>
      <rPr>
        <sz val="10"/>
        <rFont val="Times New Roman"/>
        <family val="1"/>
      </rPr>
      <t>)</t>
    </r>
  </si>
  <si>
    <r>
      <t xml:space="preserve">Dotări </t>
    </r>
    <r>
      <rPr>
        <sz val="10"/>
        <color indexed="10"/>
        <rFont val="Times New Roman"/>
        <family val="1"/>
      </rPr>
      <t>(program calculator, calculator cu imprimantă</t>
    </r>
    <r>
      <rPr>
        <sz val="10"/>
        <rFont val="Times New Roman"/>
        <family val="1"/>
      </rPr>
      <t>, copiator,centrală telefonică,</t>
    </r>
    <r>
      <rPr>
        <sz val="10"/>
        <color indexed="10"/>
        <rFont val="Times New Roman"/>
        <family val="1"/>
      </rPr>
      <t xml:space="preserve"> autoturism</t>
    </r>
    <r>
      <rPr>
        <sz val="10"/>
        <rFont val="Times New Roman"/>
        <family val="1"/>
      </rPr>
      <t>)</t>
    </r>
  </si>
  <si>
    <r>
      <t>Achiziţie teren (</t>
    </r>
    <r>
      <rPr>
        <sz val="10"/>
        <color indexed="10"/>
        <rFont val="Times New Roman"/>
        <family val="1"/>
      </rPr>
      <t>parcela 1</t>
    </r>
    <r>
      <rPr>
        <sz val="10"/>
        <rFont val="Times New Roman"/>
        <family val="1"/>
      </rPr>
      <t>, parcela 2)</t>
    </r>
  </si>
  <si>
    <t>fond spec.</t>
  </si>
  <si>
    <t>de la Pr Tg. M  4.400.000</t>
  </si>
  <si>
    <t xml:space="preserve"> </t>
  </si>
  <si>
    <r>
      <t>Dotări (</t>
    </r>
    <r>
      <rPr>
        <sz val="10"/>
        <color indexed="10"/>
        <rFont val="Times New Roman"/>
        <family val="1"/>
      </rPr>
      <t>4 calculatoare, 2 imprimante format A3, scanner, licenţe, instalaţii PSI, tv.color,  containere, maşină de spălat automată, sistem supraveghere, mobilier,reţea interne</t>
    </r>
    <r>
      <rPr>
        <sz val="10"/>
        <color indexed="8"/>
        <rFont val="Times New Roman"/>
        <family val="1"/>
      </rPr>
      <t>t)</t>
    </r>
  </si>
  <si>
    <t>la reparaţii</t>
  </si>
  <si>
    <t xml:space="preserve">vrea suma la reparaţii </t>
  </si>
  <si>
    <t>KIT FAX SCANER ptr. Copiator</t>
  </si>
  <si>
    <t>Achiziţii obiecte muzeale, calculator cu imprimantă</t>
  </si>
  <si>
    <t>Dotări (cordeon,contrabas,taragot,tehnică de iluminat)</t>
  </si>
  <si>
    <t>Dotări (copiator)</t>
  </si>
  <si>
    <t>Dotări (sistem control iluminat scenic, boxe audio, cască audio, copiator, calculator cu accesori, autoturism, TV color)</t>
  </si>
  <si>
    <t>Dotări (program calculatoare, calculator cu imprimantă, copiator, centrală telefonică, autoturism)</t>
  </si>
  <si>
    <t>Dotări independente ( vase inox, malaxor, robot  de buc. Industrial, pompă nămol, autoturism, mobilier, calculator cu accesorii, dotare ptr. centrul fam. Sîncraiu de Mureş )</t>
  </si>
  <si>
    <t>Dotări (sistem date voce, scule, ciocan rotopercutor)</t>
  </si>
  <si>
    <t xml:space="preserve">59.02.B </t>
  </si>
  <si>
    <t>Instalaţia de climatizare la Palatul Culturii Târgu Mureş</t>
  </si>
  <si>
    <t xml:space="preserve">SC DRUMURI ŞI PODURI SA </t>
  </si>
  <si>
    <t>67.02.C</t>
  </si>
  <si>
    <t>68.02.C</t>
  </si>
  <si>
    <t>SPITAL TÎRNĂVENI</t>
  </si>
  <si>
    <t>Canalizare clădire spital</t>
  </si>
  <si>
    <t>CENTRUL JUDEŢEAN DE CONSULTANŢĂ AGRICOLĂ</t>
  </si>
  <si>
    <t>Dotare(cameră vdeodigital, video proiector)</t>
  </si>
  <si>
    <t>Dotări utilaje (compactor tandem cu cilindri vibratori)</t>
  </si>
  <si>
    <t>Dotaere administrativ (aparat foto digital)</t>
  </si>
  <si>
    <t>Dotare staţia de clorinare Cîmpeniţa</t>
  </si>
  <si>
    <t>Conductă aducţiune apă Sg. de Mureş</t>
  </si>
  <si>
    <t xml:space="preserve">SF Extindere reţea apă Reghin - Fărăgău </t>
  </si>
  <si>
    <t>Reabilitare conductă magistrală Pogăceaua - Sărmaşu</t>
  </si>
  <si>
    <t>Total cap. 68.02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</si>
</sst>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10"/>
      <name val="Arial"/>
      <family val="2"/>
    </font>
    <font>
      <b/>
      <i/>
      <sz val="10"/>
      <color indexed="10"/>
      <name val="Arial Narrow"/>
      <family val="2"/>
    </font>
    <font>
      <b/>
      <i/>
      <sz val="10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22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/>
    </xf>
    <xf numFmtId="0" fontId="8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3" fontId="10" fillId="0" borderId="6" xfId="0" applyNumberFormat="1" applyFont="1" applyBorder="1" applyAlignment="1">
      <alignment/>
    </xf>
    <xf numFmtId="0" fontId="10" fillId="0" borderId="0" xfId="0" applyFont="1" applyAlignment="1">
      <alignment/>
    </xf>
    <xf numFmtId="3" fontId="12" fillId="0" borderId="6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0" fontId="10" fillId="0" borderId="6" xfId="0" applyFont="1" applyBorder="1" applyAlignment="1">
      <alignment horizontal="left" vertical="top"/>
    </xf>
    <xf numFmtId="3" fontId="10" fillId="0" borderId="6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3" fontId="12" fillId="0" borderId="6" xfId="0" applyNumberFormat="1" applyFont="1" applyBorder="1" applyAlignment="1">
      <alignment horizontal="left" vertical="top"/>
    </xf>
    <xf numFmtId="3" fontId="10" fillId="0" borderId="0" xfId="0" applyNumberFormat="1" applyFont="1" applyAlignment="1">
      <alignment horizontal="left" vertical="top"/>
    </xf>
    <xf numFmtId="3" fontId="10" fillId="0" borderId="6" xfId="0" applyNumberFormat="1" applyFont="1" applyBorder="1" applyAlignment="1">
      <alignment horizontal="left"/>
    </xf>
    <xf numFmtId="3" fontId="10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left"/>
    </xf>
    <xf numFmtId="0" fontId="10" fillId="0" borderId="6" xfId="0" applyFont="1" applyBorder="1" applyAlignment="1">
      <alignment/>
    </xf>
    <xf numFmtId="3" fontId="10" fillId="0" borderId="6" xfId="0" applyNumberFormat="1" applyFont="1" applyBorder="1" applyAlignment="1">
      <alignment horizontal="right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 horizontal="left" vertical="center"/>
    </xf>
    <xf numFmtId="3" fontId="10" fillId="0" borderId="6" xfId="0" applyNumberFormat="1" applyFont="1" applyBorder="1" applyAlignment="1">
      <alignment horizontal="left" vertical="center"/>
    </xf>
    <xf numFmtId="3" fontId="12" fillId="0" borderId="6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/>
    </xf>
    <xf numFmtId="3" fontId="13" fillId="0" borderId="6" xfId="0" applyNumberFormat="1" applyFont="1" applyBorder="1" applyAlignment="1">
      <alignment/>
    </xf>
    <xf numFmtId="3" fontId="13" fillId="0" borderId="6" xfId="0" applyNumberFormat="1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3" fillId="0" borderId="6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 horizontal="left" vertical="center" wrapText="1"/>
    </xf>
    <xf numFmtId="3" fontId="10" fillId="0" borderId="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top"/>
    </xf>
    <xf numFmtId="3" fontId="15" fillId="0" borderId="6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6" xfId="0" applyFont="1" applyBorder="1" applyAlignment="1">
      <alignment horizontal="center"/>
    </xf>
    <xf numFmtId="3" fontId="16" fillId="0" borderId="6" xfId="0" applyNumberFormat="1" applyFont="1" applyBorder="1" applyAlignment="1">
      <alignment horizontal="right"/>
    </xf>
    <xf numFmtId="3" fontId="16" fillId="0" borderId="6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7" fillId="0" borderId="6" xfId="0" applyFont="1" applyBorder="1" applyAlignment="1">
      <alignment horizontal="center"/>
    </xf>
    <xf numFmtId="3" fontId="16" fillId="0" borderId="6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3" fontId="10" fillId="0" borderId="6" xfId="0" applyNumberFormat="1" applyFont="1" applyBorder="1" applyAlignment="1">
      <alignment vertical="center"/>
    </xf>
    <xf numFmtId="3" fontId="10" fillId="0" borderId="0" xfId="17" applyNumberFormat="1" applyFont="1" applyFill="1" applyBorder="1" applyAlignment="1">
      <alignment horizontal="right" vertical="center"/>
      <protection/>
    </xf>
    <xf numFmtId="3" fontId="10" fillId="0" borderId="6" xfId="17" applyNumberFormat="1" applyFont="1" applyFill="1" applyBorder="1" applyAlignment="1">
      <alignment horizontal="right" vertical="center"/>
      <protection/>
    </xf>
    <xf numFmtId="3" fontId="12" fillId="0" borderId="6" xfId="0" applyNumberFormat="1" applyFont="1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6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3" fillId="0" borderId="6" xfId="0" applyNumberFormat="1" applyFont="1" applyBorder="1" applyAlignment="1">
      <alignment horizontal="left"/>
    </xf>
    <xf numFmtId="0" fontId="13" fillId="0" borderId="6" xfId="0" applyFont="1" applyBorder="1" applyAlignment="1">
      <alignment horizontal="left" vertical="top"/>
    </xf>
    <xf numFmtId="3" fontId="13" fillId="0" borderId="6" xfId="0" applyNumberFormat="1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3" fontId="13" fillId="0" borderId="0" xfId="0" applyNumberFormat="1" applyFont="1" applyAlignment="1">
      <alignment horizontal="left" vertical="top"/>
    </xf>
    <xf numFmtId="3" fontId="13" fillId="0" borderId="6" xfId="0" applyNumberFormat="1" applyFont="1" applyBorder="1" applyAlignment="1">
      <alignment horizontal="right" vertical="top"/>
    </xf>
    <xf numFmtId="0" fontId="19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vertical="top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16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wrapText="1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1" fillId="2" borderId="6" xfId="0" applyFont="1" applyFill="1" applyBorder="1" applyAlignment="1">
      <alignment wrapText="1"/>
    </xf>
    <xf numFmtId="0" fontId="21" fillId="2" borderId="4" xfId="0" applyFont="1" applyFill="1" applyBorder="1" applyAlignment="1">
      <alignment wrapText="1"/>
    </xf>
    <xf numFmtId="3" fontId="21" fillId="2" borderId="4" xfId="0" applyNumberFormat="1" applyFont="1" applyFill="1" applyBorder="1" applyAlignment="1">
      <alignment wrapText="1"/>
    </xf>
    <xf numFmtId="0" fontId="21" fillId="2" borderId="4" xfId="0" applyFont="1" applyFill="1" applyBorder="1" applyAlignment="1">
      <alignment/>
    </xf>
    <xf numFmtId="0" fontId="23" fillId="3" borderId="6" xfId="0" applyFont="1" applyFill="1" applyBorder="1" applyAlignment="1">
      <alignment wrapText="1"/>
    </xf>
    <xf numFmtId="3" fontId="23" fillId="3" borderId="6" xfId="0" applyNumberFormat="1" applyFont="1" applyFill="1" applyBorder="1" applyAlignment="1">
      <alignment wrapText="1"/>
    </xf>
    <xf numFmtId="0" fontId="24" fillId="0" borderId="0" xfId="0" applyFont="1" applyAlignment="1">
      <alignment/>
    </xf>
    <xf numFmtId="0" fontId="25" fillId="4" borderId="6" xfId="0" applyFont="1" applyFill="1" applyBorder="1" applyAlignment="1">
      <alignment wrapText="1"/>
    </xf>
    <xf numFmtId="3" fontId="25" fillId="4" borderId="6" xfId="0" applyNumberFormat="1" applyFont="1" applyFill="1" applyBorder="1" applyAlignment="1">
      <alignment wrapText="1"/>
    </xf>
    <xf numFmtId="0" fontId="26" fillId="0" borderId="0" xfId="0" applyFont="1" applyAlignment="1">
      <alignment/>
    </xf>
    <xf numFmtId="0" fontId="22" fillId="0" borderId="6" xfId="0" applyFont="1" applyBorder="1" applyAlignment="1">
      <alignment/>
    </xf>
    <xf numFmtId="0" fontId="22" fillId="0" borderId="6" xfId="0" applyFont="1" applyBorder="1" applyAlignment="1">
      <alignment wrapText="1"/>
    </xf>
    <xf numFmtId="3" fontId="22" fillId="0" borderId="6" xfId="0" applyNumberFormat="1" applyFont="1" applyBorder="1" applyAlignment="1">
      <alignment/>
    </xf>
    <xf numFmtId="0" fontId="22" fillId="0" borderId="6" xfId="0" applyFont="1" applyBorder="1" applyAlignment="1">
      <alignment horizontal="center" vertical="center"/>
    </xf>
    <xf numFmtId="3" fontId="22" fillId="0" borderId="6" xfId="17" applyNumberFormat="1" applyFont="1" applyFill="1" applyBorder="1" applyAlignment="1">
      <alignment horizontal="right" vertical="center"/>
      <protection/>
    </xf>
    <xf numFmtId="3" fontId="22" fillId="0" borderId="6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/>
    </xf>
    <xf numFmtId="0" fontId="22" fillId="0" borderId="6" xfId="0" applyFont="1" applyBorder="1" applyAlignment="1">
      <alignment horizontal="center"/>
    </xf>
    <xf numFmtId="3" fontId="22" fillId="0" borderId="6" xfId="0" applyNumberFormat="1" applyFont="1" applyBorder="1" applyAlignment="1">
      <alignment horizontal="right"/>
    </xf>
    <xf numFmtId="0" fontId="27" fillId="4" borderId="6" xfId="0" applyFont="1" applyFill="1" applyBorder="1" applyAlignment="1">
      <alignment horizontal="center"/>
    </xf>
    <xf numFmtId="0" fontId="27" fillId="4" borderId="6" xfId="0" applyFont="1" applyFill="1" applyBorder="1" applyAlignment="1">
      <alignment/>
    </xf>
    <xf numFmtId="3" fontId="27" fillId="4" borderId="6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1" fillId="4" borderId="6" xfId="0" applyFont="1" applyFill="1" applyBorder="1" applyAlignment="1">
      <alignment horizontal="center"/>
    </xf>
    <xf numFmtId="3" fontId="21" fillId="4" borderId="6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22" fillId="0" borderId="6" xfId="0" applyNumberFormat="1" applyFont="1" applyBorder="1" applyAlignment="1">
      <alignment vertical="center"/>
    </xf>
    <xf numFmtId="0" fontId="28" fillId="0" borderId="6" xfId="0" applyFont="1" applyBorder="1" applyAlignment="1">
      <alignment horizontal="center"/>
    </xf>
    <xf numFmtId="3" fontId="28" fillId="0" borderId="6" xfId="0" applyNumberFormat="1" applyFont="1" applyBorder="1" applyAlignment="1">
      <alignment/>
    </xf>
    <xf numFmtId="3" fontId="28" fillId="0" borderId="6" xfId="0" applyNumberFormat="1" applyFont="1" applyBorder="1" applyAlignment="1">
      <alignment horizontal="right"/>
    </xf>
    <xf numFmtId="3" fontId="25" fillId="0" borderId="6" xfId="0" applyNumberFormat="1" applyFont="1" applyBorder="1" applyAlignment="1">
      <alignment horizontal="right"/>
    </xf>
    <xf numFmtId="49" fontId="22" fillId="0" borderId="6" xfId="0" applyNumberFormat="1" applyFont="1" applyBorder="1" applyAlignment="1">
      <alignment vertical="top" wrapText="1"/>
    </xf>
    <xf numFmtId="0" fontId="21" fillId="4" borderId="6" xfId="0" applyFont="1" applyFill="1" applyBorder="1" applyAlignment="1">
      <alignment horizontal="center" vertical="center"/>
    </xf>
    <xf numFmtId="3" fontId="21" fillId="4" borderId="6" xfId="0" applyNumberFormat="1" applyFont="1" applyFill="1" applyBorder="1" applyAlignment="1">
      <alignment horizontal="right"/>
    </xf>
    <xf numFmtId="0" fontId="23" fillId="0" borderId="6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/>
    </xf>
    <xf numFmtId="3" fontId="23" fillId="0" borderId="6" xfId="0" applyNumberFormat="1" applyFont="1" applyBorder="1" applyAlignment="1">
      <alignment horizontal="right"/>
    </xf>
    <xf numFmtId="3" fontId="23" fillId="0" borderId="6" xfId="0" applyNumberFormat="1" applyFont="1" applyBorder="1" applyAlignment="1">
      <alignment horizontal="left"/>
    </xf>
    <xf numFmtId="0" fontId="29" fillId="0" borderId="6" xfId="0" applyFont="1" applyBorder="1" applyAlignment="1">
      <alignment horizontal="left" vertical="center" wrapText="1"/>
    </xf>
    <xf numFmtId="3" fontId="22" fillId="0" borderId="6" xfId="0" applyNumberFormat="1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wrapText="1"/>
    </xf>
    <xf numFmtId="0" fontId="22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wrapText="1"/>
    </xf>
    <xf numFmtId="3" fontId="28" fillId="0" borderId="6" xfId="0" applyNumberFormat="1" applyFont="1" applyBorder="1" applyAlignment="1">
      <alignment/>
    </xf>
    <xf numFmtId="0" fontId="28" fillId="0" borderId="6" xfId="0" applyFont="1" applyBorder="1" applyAlignment="1">
      <alignment horizontal="left" vertical="top" wrapText="1"/>
    </xf>
    <xf numFmtId="3" fontId="28" fillId="0" borderId="6" xfId="0" applyNumberFormat="1" applyFont="1" applyBorder="1" applyAlignment="1">
      <alignment horizontal="right" vertical="center"/>
    </xf>
    <xf numFmtId="3" fontId="28" fillId="0" borderId="6" xfId="0" applyNumberFormat="1" applyFont="1" applyBorder="1" applyAlignment="1">
      <alignment horizontal="left" vertical="center"/>
    </xf>
    <xf numFmtId="0" fontId="28" fillId="0" borderId="6" xfId="0" applyFont="1" applyBorder="1" applyAlignment="1">
      <alignment horizontal="left" vertical="top"/>
    </xf>
    <xf numFmtId="0" fontId="25" fillId="3" borderId="6" xfId="0" applyFont="1" applyFill="1" applyBorder="1" applyAlignment="1">
      <alignment horizontal="center"/>
    </xf>
    <xf numFmtId="3" fontId="25" fillId="3" borderId="6" xfId="0" applyNumberFormat="1" applyFont="1" applyFill="1" applyBorder="1" applyAlignment="1">
      <alignment/>
    </xf>
    <xf numFmtId="0" fontId="22" fillId="3" borderId="6" xfId="0" applyFont="1" applyFill="1" applyBorder="1" applyAlignment="1">
      <alignment horizontal="center"/>
    </xf>
    <xf numFmtId="3" fontId="23" fillId="0" borderId="6" xfId="0" applyNumberFormat="1" applyFont="1" applyBorder="1" applyAlignment="1">
      <alignment/>
    </xf>
    <xf numFmtId="0" fontId="21" fillId="0" borderId="6" xfId="0" applyFont="1" applyBorder="1" applyAlignment="1">
      <alignment horizontal="center"/>
    </xf>
    <xf numFmtId="0" fontId="23" fillId="0" borderId="0" xfId="0" applyFont="1" applyAlignment="1">
      <alignment/>
    </xf>
    <xf numFmtId="17" fontId="22" fillId="0" borderId="6" xfId="0" applyNumberFormat="1" applyFont="1" applyBorder="1" applyAlignment="1">
      <alignment horizontal="center"/>
    </xf>
    <xf numFmtId="0" fontId="22" fillId="0" borderId="6" xfId="0" applyFont="1" applyBorder="1" applyAlignment="1">
      <alignment horizontal="left" vertical="center" wrapText="1"/>
    </xf>
    <xf numFmtId="3" fontId="25" fillId="3" borderId="6" xfId="0" applyNumberFormat="1" applyFont="1" applyFill="1" applyBorder="1" applyAlignment="1">
      <alignment horizontal="right"/>
    </xf>
    <xf numFmtId="3" fontId="25" fillId="3" borderId="6" xfId="0" applyNumberFormat="1" applyFont="1" applyFill="1" applyBorder="1" applyAlignment="1">
      <alignment horizontal="left"/>
    </xf>
    <xf numFmtId="0" fontId="22" fillId="0" borderId="0" xfId="0" applyFont="1" applyAlignment="1">
      <alignment wrapText="1"/>
    </xf>
    <xf numFmtId="0" fontId="27" fillId="4" borderId="6" xfId="0" applyFont="1" applyFill="1" applyBorder="1" applyAlignment="1">
      <alignment wrapText="1"/>
    </xf>
    <xf numFmtId="0" fontId="21" fillId="4" borderId="6" xfId="0" applyFont="1" applyFill="1" applyBorder="1" applyAlignment="1">
      <alignment wrapText="1"/>
    </xf>
    <xf numFmtId="0" fontId="25" fillId="3" borderId="6" xfId="0" applyFont="1" applyFill="1" applyBorder="1" applyAlignment="1">
      <alignment wrapText="1"/>
    </xf>
    <xf numFmtId="0" fontId="22" fillId="0" borderId="6" xfId="0" applyFont="1" applyBorder="1" applyAlignment="1">
      <alignment horizontal="left" wrapText="1"/>
    </xf>
    <xf numFmtId="0" fontId="25" fillId="3" borderId="7" xfId="0" applyFont="1" applyFill="1" applyBorder="1" applyAlignment="1">
      <alignment wrapText="1"/>
    </xf>
    <xf numFmtId="0" fontId="28" fillId="0" borderId="7" xfId="0" applyFont="1" applyBorder="1" applyAlignment="1">
      <alignment wrapText="1"/>
    </xf>
    <xf numFmtId="0" fontId="22" fillId="0" borderId="7" xfId="0" applyFont="1" applyBorder="1" applyAlignment="1">
      <alignment wrapText="1"/>
    </xf>
    <xf numFmtId="3" fontId="25" fillId="3" borderId="6" xfId="0" applyNumberFormat="1" applyFont="1" applyFill="1" applyBorder="1" applyAlignment="1">
      <alignment wrapText="1"/>
    </xf>
    <xf numFmtId="3" fontId="27" fillId="4" borderId="6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3" fontId="25" fillId="3" borderId="6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13" fillId="0" borderId="6" xfId="0" applyFont="1" applyBorder="1" applyAlignment="1">
      <alignment wrapText="1"/>
    </xf>
    <xf numFmtId="0" fontId="13" fillId="0" borderId="6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3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wrapText="1"/>
    </xf>
    <xf numFmtId="3" fontId="25" fillId="0" borderId="6" xfId="0" applyNumberFormat="1" applyFont="1" applyBorder="1" applyAlignment="1">
      <alignment horizontal="right" wrapText="1"/>
    </xf>
    <xf numFmtId="0" fontId="21" fillId="4" borderId="6" xfId="0" applyFont="1" applyFill="1" applyBorder="1" applyAlignment="1">
      <alignment horizontal="center" wrapText="1"/>
    </xf>
    <xf numFmtId="3" fontId="23" fillId="0" borderId="6" xfId="0" applyNumberFormat="1" applyFont="1" applyBorder="1" applyAlignment="1">
      <alignment horizontal="left" wrapText="1"/>
    </xf>
    <xf numFmtId="0" fontId="23" fillId="0" borderId="6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2" fillId="3" borderId="6" xfId="0" applyFont="1" applyFill="1" applyBorder="1" applyAlignment="1">
      <alignment horizontal="center" wrapText="1"/>
    </xf>
    <xf numFmtId="3" fontId="23" fillId="0" borderId="6" xfId="0" applyNumberFormat="1" applyFont="1" applyBorder="1" applyAlignment="1">
      <alignment wrapText="1"/>
    </xf>
    <xf numFmtId="0" fontId="21" fillId="0" borderId="6" xfId="0" applyFont="1" applyBorder="1" applyAlignment="1">
      <alignment horizontal="center" wrapText="1"/>
    </xf>
    <xf numFmtId="3" fontId="25" fillId="3" borderId="6" xfId="0" applyNumberFormat="1" applyFont="1" applyFill="1" applyBorder="1" applyAlignment="1">
      <alignment horizontal="left" wrapText="1"/>
    </xf>
    <xf numFmtId="3" fontId="25" fillId="3" borderId="6" xfId="0" applyNumberFormat="1" applyFont="1" applyFill="1" applyBorder="1" applyAlignment="1">
      <alignment horizontal="right" wrapText="1"/>
    </xf>
    <xf numFmtId="0" fontId="24" fillId="0" borderId="6" xfId="0" applyFont="1" applyBorder="1" applyAlignment="1">
      <alignment horizontal="center" wrapText="1"/>
    </xf>
    <xf numFmtId="3" fontId="21" fillId="0" borderId="4" xfId="0" applyNumberFormat="1" applyFont="1" applyFill="1" applyBorder="1" applyAlignment="1">
      <alignment wrapText="1"/>
    </xf>
    <xf numFmtId="3" fontId="21" fillId="4" borderId="4" xfId="0" applyNumberFormat="1" applyFont="1" applyFill="1" applyBorder="1" applyAlignment="1">
      <alignment wrapText="1"/>
    </xf>
    <xf numFmtId="3" fontId="21" fillId="3" borderId="4" xfId="0" applyNumberFormat="1" applyFont="1" applyFill="1" applyBorder="1" applyAlignment="1">
      <alignment wrapText="1"/>
    </xf>
    <xf numFmtId="3" fontId="21" fillId="0" borderId="6" xfId="0" applyNumberFormat="1" applyFont="1" applyFill="1" applyBorder="1" applyAlignment="1">
      <alignment wrapText="1"/>
    </xf>
    <xf numFmtId="0" fontId="28" fillId="0" borderId="6" xfId="0" applyFont="1" applyFill="1" applyBorder="1" applyAlignment="1">
      <alignment horizontal="center" wrapText="1"/>
    </xf>
    <xf numFmtId="3" fontId="28" fillId="0" borderId="0" xfId="0" applyNumberFormat="1" applyFont="1" applyBorder="1" applyAlignment="1">
      <alignment/>
    </xf>
    <xf numFmtId="0" fontId="24" fillId="0" borderId="6" xfId="0" applyFont="1" applyFill="1" applyBorder="1" applyAlignment="1">
      <alignment/>
    </xf>
    <xf numFmtId="0" fontId="22" fillId="0" borderId="6" xfId="0" applyFont="1" applyFill="1" applyBorder="1" applyAlignment="1">
      <alignment horizontal="center" wrapText="1"/>
    </xf>
    <xf numFmtId="0" fontId="22" fillId="0" borderId="0" xfId="0" applyFont="1" applyAlignment="1">
      <alignment horizontal="center" vertical="top"/>
    </xf>
    <xf numFmtId="0" fontId="35" fillId="0" borderId="6" xfId="0" applyFont="1" applyFill="1" applyBorder="1" applyAlignment="1">
      <alignment horizontal="center" wrapText="1"/>
    </xf>
    <xf numFmtId="0" fontId="22" fillId="5" borderId="6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/>
    </xf>
    <xf numFmtId="0" fontId="22" fillId="5" borderId="6" xfId="0" applyFont="1" applyFill="1" applyBorder="1" applyAlignment="1">
      <alignment wrapText="1"/>
    </xf>
    <xf numFmtId="3" fontId="22" fillId="5" borderId="6" xfId="0" applyNumberFormat="1" applyFont="1" applyFill="1" applyBorder="1" applyAlignment="1">
      <alignment/>
    </xf>
    <xf numFmtId="3" fontId="21" fillId="5" borderId="4" xfId="0" applyNumberFormat="1" applyFont="1" applyFill="1" applyBorder="1" applyAlignment="1">
      <alignment wrapText="1"/>
    </xf>
    <xf numFmtId="0" fontId="22" fillId="5" borderId="6" xfId="0" applyFont="1" applyFill="1" applyBorder="1" applyAlignment="1">
      <alignment horizontal="center" wrapText="1"/>
    </xf>
    <xf numFmtId="3" fontId="22" fillId="0" borderId="4" xfId="0" applyNumberFormat="1" applyFont="1" applyFill="1" applyBorder="1" applyAlignment="1">
      <alignment wrapText="1"/>
    </xf>
    <xf numFmtId="3" fontId="23" fillId="0" borderId="4" xfId="0" applyNumberFormat="1" applyFont="1" applyFill="1" applyBorder="1" applyAlignment="1">
      <alignment wrapText="1"/>
    </xf>
    <xf numFmtId="0" fontId="22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 wrapText="1"/>
    </xf>
    <xf numFmtId="0" fontId="22" fillId="0" borderId="0" xfId="0" applyFont="1" applyFill="1" applyAlignment="1">
      <alignment/>
    </xf>
    <xf numFmtId="3" fontId="22" fillId="0" borderId="4" xfId="0" applyNumberFormat="1" applyFont="1" applyFill="1" applyBorder="1" applyAlignment="1">
      <alignment vertical="center" wrapText="1"/>
    </xf>
    <xf numFmtId="3" fontId="25" fillId="3" borderId="6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3" fontId="25" fillId="3" borderId="6" xfId="0" applyNumberFormat="1" applyFont="1" applyFill="1" applyBorder="1" applyAlignment="1">
      <alignment horizontal="right" vertical="center"/>
    </xf>
    <xf numFmtId="3" fontId="28" fillId="0" borderId="6" xfId="0" applyNumberFormat="1" applyFont="1" applyBorder="1" applyAlignment="1">
      <alignment vertical="center"/>
    </xf>
    <xf numFmtId="3" fontId="21" fillId="0" borderId="4" xfId="0" applyNumberFormat="1" applyFont="1" applyFill="1" applyBorder="1" applyAlignment="1">
      <alignment vertical="center" wrapText="1"/>
    </xf>
    <xf numFmtId="3" fontId="21" fillId="0" borderId="6" xfId="0" applyNumberFormat="1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5" fillId="3" borderId="6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/>
    </xf>
    <xf numFmtId="0" fontId="25" fillId="3" borderId="6" xfId="0" applyFont="1" applyFill="1" applyBorder="1" applyAlignment="1">
      <alignment wrapText="1"/>
    </xf>
    <xf numFmtId="0" fontId="25" fillId="3" borderId="6" xfId="0" applyFont="1" applyFill="1" applyBorder="1" applyAlignment="1">
      <alignment horizontal="center" wrapText="1"/>
    </xf>
    <xf numFmtId="0" fontId="25" fillId="3" borderId="6" xfId="0" applyFont="1" applyFill="1" applyBorder="1" applyAlignment="1">
      <alignment/>
    </xf>
    <xf numFmtId="3" fontId="25" fillId="3" borderId="6" xfId="0" applyNumberFormat="1" applyFont="1" applyFill="1" applyBorder="1" applyAlignment="1">
      <alignment/>
    </xf>
    <xf numFmtId="3" fontId="25" fillId="3" borderId="6" xfId="0" applyNumberFormat="1" applyFont="1" applyFill="1" applyBorder="1" applyAlignment="1">
      <alignment wrapText="1"/>
    </xf>
    <xf numFmtId="3" fontId="22" fillId="0" borderId="6" xfId="0" applyNumberFormat="1" applyFont="1" applyBorder="1" applyAlignment="1">
      <alignment wrapText="1"/>
    </xf>
    <xf numFmtId="3" fontId="22" fillId="0" borderId="3" xfId="0" applyNumberFormat="1" applyFont="1" applyFill="1" applyBorder="1" applyAlignment="1">
      <alignment wrapText="1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wrapText="1"/>
    </xf>
    <xf numFmtId="3" fontId="25" fillId="3" borderId="4" xfId="0" applyNumberFormat="1" applyFont="1" applyFill="1" applyBorder="1" applyAlignment="1">
      <alignment vertical="center" wrapText="1"/>
    </xf>
    <xf numFmtId="3" fontId="25" fillId="3" borderId="6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22" fillId="4" borderId="6" xfId="0" applyFont="1" applyFill="1" applyBorder="1" applyAlignment="1">
      <alignment horizontal="center" vertical="center"/>
    </xf>
    <xf numFmtId="3" fontId="22" fillId="4" borderId="6" xfId="0" applyNumberFormat="1" applyFont="1" applyFill="1" applyBorder="1" applyAlignment="1">
      <alignment/>
    </xf>
    <xf numFmtId="3" fontId="22" fillId="4" borderId="4" xfId="0" applyNumberFormat="1" applyFont="1" applyFill="1" applyBorder="1" applyAlignment="1">
      <alignment wrapText="1"/>
    </xf>
    <xf numFmtId="0" fontId="22" fillId="4" borderId="6" xfId="0" applyFont="1" applyFill="1" applyBorder="1" applyAlignment="1">
      <alignment horizontal="center" wrapText="1"/>
    </xf>
    <xf numFmtId="0" fontId="27" fillId="4" borderId="6" xfId="0" applyFont="1" applyFill="1" applyBorder="1" applyAlignment="1">
      <alignment wrapText="1"/>
    </xf>
    <xf numFmtId="3" fontId="22" fillId="0" borderId="0" xfId="0" applyNumberFormat="1" applyFont="1" applyAlignment="1">
      <alignment/>
    </xf>
    <xf numFmtId="3" fontId="25" fillId="3" borderId="6" xfId="0" applyNumberFormat="1" applyFont="1" applyFill="1" applyBorder="1" applyAlignment="1">
      <alignment horizontal="right" vertical="center"/>
    </xf>
    <xf numFmtId="3" fontId="21" fillId="0" borderId="0" xfId="0" applyNumberFormat="1" applyFont="1" applyAlignment="1">
      <alignment/>
    </xf>
    <xf numFmtId="3" fontId="22" fillId="0" borderId="6" xfId="0" applyNumberFormat="1" applyFont="1" applyFill="1" applyBorder="1" applyAlignment="1">
      <alignment vertical="center" wrapText="1"/>
    </xf>
    <xf numFmtId="3" fontId="26" fillId="0" borderId="0" xfId="0" applyNumberFormat="1" applyFont="1" applyAlignment="1">
      <alignment/>
    </xf>
    <xf numFmtId="0" fontId="22" fillId="4" borderId="6" xfId="0" applyFont="1" applyFill="1" applyBorder="1" applyAlignment="1">
      <alignment horizontal="center"/>
    </xf>
    <xf numFmtId="3" fontId="22" fillId="4" borderId="6" xfId="0" applyNumberFormat="1" applyFont="1" applyFill="1" applyBorder="1" applyAlignment="1">
      <alignment/>
    </xf>
    <xf numFmtId="0" fontId="22" fillId="4" borderId="4" xfId="0" applyFont="1" applyFill="1" applyBorder="1" applyAlignment="1">
      <alignment wrapText="1"/>
    </xf>
    <xf numFmtId="0" fontId="24" fillId="0" borderId="2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Normal_F 133 a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110"/>
  <sheetViews>
    <sheetView zoomScale="75" zoomScaleNormal="75" zoomScaleSheetLayoutView="75" workbookViewId="0" topLeftCell="A1">
      <selection activeCell="F28" sqref="F28"/>
    </sheetView>
  </sheetViews>
  <sheetFormatPr defaultColWidth="9.140625" defaultRowHeight="12.75"/>
  <cols>
    <col min="1" max="1" width="4.421875" style="2" customWidth="1"/>
    <col min="2" max="2" width="9.28125" style="2" bestFit="1" customWidth="1"/>
    <col min="3" max="3" width="38.140625" style="202" customWidth="1"/>
    <col min="4" max="4" width="12.8515625" style="0" bestFit="1" customWidth="1"/>
    <col min="5" max="6" width="11.7109375" style="0" bestFit="1" customWidth="1"/>
    <col min="7" max="7" width="12.8515625" style="1" bestFit="1" customWidth="1"/>
    <col min="8" max="8" width="11.7109375" style="0" bestFit="1" customWidth="1"/>
    <col min="9" max="9" width="10.28125" style="0" bestFit="1" customWidth="1"/>
    <col min="11" max="11" width="10.140625" style="0" bestFit="1" customWidth="1"/>
    <col min="12" max="12" width="11.140625" style="0" bestFit="1" customWidth="1"/>
  </cols>
  <sheetData>
    <row r="1" spans="1:4" ht="12.75">
      <c r="A1" s="116" t="s">
        <v>0</v>
      </c>
      <c r="B1" s="116"/>
      <c r="C1" s="201"/>
      <c r="D1" s="28"/>
    </row>
    <row r="2" spans="1:2" ht="12.75">
      <c r="A2" s="116" t="s">
        <v>1</v>
      </c>
      <c r="B2" s="116"/>
    </row>
    <row r="3" spans="1:7" s="37" customFormat="1" ht="12.75">
      <c r="A3" s="118" t="s">
        <v>128</v>
      </c>
      <c r="B3" s="118"/>
      <c r="C3" s="203"/>
      <c r="D3" s="64"/>
      <c r="G3" s="112"/>
    </row>
    <row r="4" spans="3:7" ht="25.5">
      <c r="C4" s="204" t="s">
        <v>46</v>
      </c>
      <c r="D4" s="117"/>
      <c r="E4" s="117"/>
      <c r="F4" s="117"/>
      <c r="G4" s="117"/>
    </row>
    <row r="5" spans="3:7" ht="12.75">
      <c r="C5" s="204" t="s">
        <v>2</v>
      </c>
      <c r="D5" s="117"/>
      <c r="E5" s="117"/>
      <c r="F5" s="117"/>
      <c r="G5" s="117"/>
    </row>
    <row r="6" spans="3:7" ht="12.75">
      <c r="C6" s="204" t="s">
        <v>3</v>
      </c>
      <c r="D6" s="117"/>
      <c r="E6" s="117"/>
      <c r="F6" s="117"/>
      <c r="G6" s="117"/>
    </row>
    <row r="7" spans="7:8" ht="12.75">
      <c r="G7" s="119" t="s">
        <v>4</v>
      </c>
      <c r="H7" s="119"/>
    </row>
    <row r="8" spans="1:9" ht="12.75">
      <c r="A8" s="3" t="s">
        <v>5</v>
      </c>
      <c r="B8" s="4" t="s">
        <v>6</v>
      </c>
      <c r="C8" s="205" t="s">
        <v>7</v>
      </c>
      <c r="D8" s="4" t="s">
        <v>8</v>
      </c>
      <c r="E8" s="5" t="s">
        <v>9</v>
      </c>
      <c r="F8" s="4" t="s">
        <v>9</v>
      </c>
      <c r="G8" s="5" t="s">
        <v>10</v>
      </c>
      <c r="H8" s="5" t="s">
        <v>11</v>
      </c>
      <c r="I8" s="5" t="s">
        <v>12</v>
      </c>
    </row>
    <row r="9" spans="1:9" ht="12.75">
      <c r="A9" s="6" t="s">
        <v>13</v>
      </c>
      <c r="B9" s="7" t="s">
        <v>14</v>
      </c>
      <c r="C9" s="205"/>
      <c r="D9" s="7" t="s">
        <v>15</v>
      </c>
      <c r="E9" s="8" t="s">
        <v>16</v>
      </c>
      <c r="F9" s="7" t="s">
        <v>17</v>
      </c>
      <c r="G9" s="8" t="s">
        <v>18</v>
      </c>
      <c r="H9" s="8" t="s">
        <v>19</v>
      </c>
      <c r="I9" s="8"/>
    </row>
    <row r="10" spans="1:9" ht="12.75">
      <c r="A10" s="9">
        <v>0</v>
      </c>
      <c r="B10" s="10">
        <v>1</v>
      </c>
      <c r="C10" s="206">
        <v>2</v>
      </c>
      <c r="D10" s="11">
        <v>3</v>
      </c>
      <c r="E10" s="11">
        <v>4</v>
      </c>
      <c r="F10" s="11">
        <v>5</v>
      </c>
      <c r="G10" s="11">
        <v>6</v>
      </c>
      <c r="H10" s="12">
        <v>7</v>
      </c>
      <c r="I10" s="13">
        <v>8</v>
      </c>
    </row>
    <row r="11" spans="1:12" ht="25.5">
      <c r="A11" s="14"/>
      <c r="B11" s="14"/>
      <c r="C11" s="207" t="s">
        <v>73</v>
      </c>
      <c r="D11" s="15">
        <f>D12+D40+D46+D80+D88+D91+D97+D99</f>
        <v>508619850</v>
      </c>
      <c r="E11" s="15">
        <f>E12+E40+E46+E80+E88+E91+E97+E99</f>
        <v>62387986</v>
      </c>
      <c r="F11" s="15">
        <f>F12+F40+F46+F80+F88+F91+F97+F99</f>
        <v>16991342</v>
      </c>
      <c r="G11" s="15">
        <f>G12+G40+G46+G80+G88+G91+G97+G99</f>
        <v>105012174</v>
      </c>
      <c r="H11" s="15">
        <f>H12+H40+H46+H80+H88+H91+H97+H99</f>
        <v>72851620</v>
      </c>
      <c r="I11" s="16"/>
      <c r="K11" s="17"/>
      <c r="L11" s="17"/>
    </row>
    <row r="12" spans="1:12" s="97" customFormat="1" ht="25.5">
      <c r="A12" s="18" t="s">
        <v>20</v>
      </c>
      <c r="B12" s="18"/>
      <c r="C12" s="208" t="s">
        <v>21</v>
      </c>
      <c r="D12" s="24">
        <f>D13+D14+D15+D16+D17+D18+D19+D20+D21+D22+D23+D24+D25+D26+D27+D28+D29+D30+D31+D32+D36</f>
        <v>213285494</v>
      </c>
      <c r="E12" s="24">
        <f>E13+E14+E15+E16+E17+E18+E19+E20+E21+E22+E23+E24+E25+E26+E27+E28+E29+E30+E31+E32+E36</f>
        <v>6848802</v>
      </c>
      <c r="F12" s="24">
        <f>F13+F14+F15+F16+F17+F18+F19+F20+F21+F22+F23+F24+F25+F26+F27+F28+F29+F30+F31+F32+F36</f>
        <v>4068361</v>
      </c>
      <c r="G12" s="24">
        <f>G13+G14+G15+G16+G17+G18+G19+G20+G21+G22+G23+G24+G25+G26+G27+G28+G29+G30+G31+G32+G36</f>
        <v>14136726</v>
      </c>
      <c r="H12" s="24">
        <f>H13+H14+H15+H16+H17+H18+H19+H20+H21+H22+H23+H24+H25+H26+H27+H28+H29+H30+H31+H32+H36</f>
        <v>7900000</v>
      </c>
      <c r="I12" s="24"/>
      <c r="L12" s="98"/>
    </row>
    <row r="13" spans="1:11" s="37" customFormat="1" ht="38.25">
      <c r="A13" s="35">
        <v>1</v>
      </c>
      <c r="B13" s="83" t="s">
        <v>109</v>
      </c>
      <c r="C13" s="50" t="s">
        <v>74</v>
      </c>
      <c r="D13" s="49">
        <v>1191814</v>
      </c>
      <c r="E13" s="36"/>
      <c r="F13" s="36"/>
      <c r="G13" s="49">
        <v>1191814</v>
      </c>
      <c r="H13" s="45"/>
      <c r="I13" s="35"/>
      <c r="K13" s="39"/>
    </row>
    <row r="14" spans="1:9" s="37" customFormat="1" ht="12.75">
      <c r="A14" s="35">
        <v>2</v>
      </c>
      <c r="B14" s="83" t="s">
        <v>57</v>
      </c>
      <c r="C14" s="50" t="s">
        <v>75</v>
      </c>
      <c r="D14" s="66">
        <v>173200000</v>
      </c>
      <c r="E14" s="36">
        <v>3098802</v>
      </c>
      <c r="F14" s="36">
        <v>1800000</v>
      </c>
      <c r="G14" s="66">
        <v>2500000</v>
      </c>
      <c r="H14" s="45"/>
      <c r="I14" s="35"/>
    </row>
    <row r="15" spans="1:9" s="37" customFormat="1" ht="25.5">
      <c r="A15" s="35">
        <v>3</v>
      </c>
      <c r="B15" s="83" t="s">
        <v>57</v>
      </c>
      <c r="C15" s="101" t="s">
        <v>76</v>
      </c>
      <c r="D15" s="80">
        <v>8324422</v>
      </c>
      <c r="E15" s="66">
        <v>3600000</v>
      </c>
      <c r="F15" s="66">
        <v>1663023</v>
      </c>
      <c r="G15" s="66">
        <v>1724422</v>
      </c>
      <c r="H15" s="45"/>
      <c r="I15" s="35"/>
    </row>
    <row r="16" spans="1:9" s="37" customFormat="1" ht="25.5">
      <c r="A16" s="35"/>
      <c r="B16" s="83" t="s">
        <v>110</v>
      </c>
      <c r="C16" s="101" t="s">
        <v>134</v>
      </c>
      <c r="D16" s="81">
        <v>500000</v>
      </c>
      <c r="E16" s="66"/>
      <c r="F16" s="66"/>
      <c r="G16" s="66">
        <v>500000</v>
      </c>
      <c r="H16" s="45"/>
      <c r="I16" s="35"/>
    </row>
    <row r="17" spans="1:9" s="37" customFormat="1" ht="25.5">
      <c r="A17" s="35">
        <v>4</v>
      </c>
      <c r="B17" s="83" t="s">
        <v>110</v>
      </c>
      <c r="C17" s="101" t="s">
        <v>77</v>
      </c>
      <c r="D17" s="81">
        <v>311000</v>
      </c>
      <c r="E17" s="66">
        <v>150000</v>
      </c>
      <c r="F17" s="79">
        <v>42000</v>
      </c>
      <c r="G17" s="66">
        <v>61000</v>
      </c>
      <c r="H17" s="45"/>
      <c r="I17" s="35"/>
    </row>
    <row r="18" spans="1:9" s="37" customFormat="1" ht="38.25">
      <c r="A18" s="35">
        <v>5</v>
      </c>
      <c r="B18" s="83" t="s">
        <v>110</v>
      </c>
      <c r="C18" s="65" t="s">
        <v>130</v>
      </c>
      <c r="D18" s="81">
        <v>4758768</v>
      </c>
      <c r="E18" s="66"/>
      <c r="F18" s="79">
        <v>360000</v>
      </c>
      <c r="G18" s="66">
        <v>1500000</v>
      </c>
      <c r="H18" s="66">
        <v>1800000</v>
      </c>
      <c r="I18" s="114" t="s">
        <v>131</v>
      </c>
    </row>
    <row r="19" spans="1:9" s="37" customFormat="1" ht="13.5">
      <c r="A19" s="35">
        <v>6</v>
      </c>
      <c r="B19" s="83" t="s">
        <v>109</v>
      </c>
      <c r="C19" s="101" t="s">
        <v>132</v>
      </c>
      <c r="D19" s="81">
        <v>2500000</v>
      </c>
      <c r="E19" s="66"/>
      <c r="F19" s="79"/>
      <c r="G19" s="66">
        <v>500000</v>
      </c>
      <c r="H19" s="49">
        <v>1000000</v>
      </c>
      <c r="I19" s="113" t="s">
        <v>133</v>
      </c>
    </row>
    <row r="20" spans="1:9" s="37" customFormat="1" ht="12.75">
      <c r="A20" s="35">
        <v>7</v>
      </c>
      <c r="B20" s="83" t="s">
        <v>111</v>
      </c>
      <c r="C20" s="101" t="s">
        <v>135</v>
      </c>
      <c r="D20" s="81">
        <v>750000</v>
      </c>
      <c r="E20" s="66"/>
      <c r="F20" s="79"/>
      <c r="G20" s="66">
        <v>750000</v>
      </c>
      <c r="H20" s="45"/>
      <c r="I20" s="35"/>
    </row>
    <row r="21" spans="1:9" s="37" customFormat="1" ht="12.75">
      <c r="A21" s="35">
        <v>8</v>
      </c>
      <c r="B21" s="83" t="s">
        <v>111</v>
      </c>
      <c r="C21" s="101" t="s">
        <v>136</v>
      </c>
      <c r="D21" s="81">
        <v>100000</v>
      </c>
      <c r="E21" s="66"/>
      <c r="F21" s="79"/>
      <c r="G21" s="66">
        <v>100000</v>
      </c>
      <c r="H21" s="45"/>
      <c r="I21" s="35"/>
    </row>
    <row r="22" spans="1:9" s="37" customFormat="1" ht="25.5">
      <c r="A22" s="35">
        <v>9</v>
      </c>
      <c r="B22" s="83" t="s">
        <v>111</v>
      </c>
      <c r="C22" s="101" t="s">
        <v>137</v>
      </c>
      <c r="D22" s="81">
        <v>1194189</v>
      </c>
      <c r="E22" s="66"/>
      <c r="F22" s="79"/>
      <c r="G22" s="66">
        <v>1194189</v>
      </c>
      <c r="H22" s="45"/>
      <c r="I22" s="35"/>
    </row>
    <row r="23" spans="1:9" s="37" customFormat="1" ht="12.75">
      <c r="A23" s="35">
        <v>10</v>
      </c>
      <c r="B23" s="83" t="s">
        <v>111</v>
      </c>
      <c r="C23" s="101" t="s">
        <v>138</v>
      </c>
      <c r="D23" s="81">
        <v>500000</v>
      </c>
      <c r="E23" s="66"/>
      <c r="F23" s="79"/>
      <c r="G23" s="66">
        <v>500000</v>
      </c>
      <c r="H23" s="45"/>
      <c r="I23" s="35"/>
    </row>
    <row r="24" spans="1:9" s="37" customFormat="1" ht="12.75">
      <c r="A24" s="35">
        <v>11</v>
      </c>
      <c r="B24" s="83" t="s">
        <v>111</v>
      </c>
      <c r="C24" s="101" t="s">
        <v>139</v>
      </c>
      <c r="D24" s="81">
        <v>25200</v>
      </c>
      <c r="E24" s="66"/>
      <c r="F24" s="79"/>
      <c r="G24" s="66">
        <v>25200</v>
      </c>
      <c r="H24" s="45"/>
      <c r="I24" s="35"/>
    </row>
    <row r="25" spans="1:9" s="37" customFormat="1" ht="12.75">
      <c r="A25" s="35">
        <v>12</v>
      </c>
      <c r="B25" s="83" t="s">
        <v>111</v>
      </c>
      <c r="C25" s="101" t="s">
        <v>140</v>
      </c>
      <c r="D25" s="81">
        <v>13500</v>
      </c>
      <c r="E25" s="66"/>
      <c r="F25" s="79"/>
      <c r="G25" s="66">
        <v>13500</v>
      </c>
      <c r="H25" s="45"/>
      <c r="I25" s="35"/>
    </row>
    <row r="26" spans="1:9" s="37" customFormat="1" ht="12.75">
      <c r="A26" s="35">
        <v>13</v>
      </c>
      <c r="B26" s="83" t="s">
        <v>111</v>
      </c>
      <c r="C26" s="101" t="s">
        <v>141</v>
      </c>
      <c r="D26" s="81">
        <v>250000</v>
      </c>
      <c r="E26" s="66"/>
      <c r="F26" s="79"/>
      <c r="G26" s="81">
        <v>250000</v>
      </c>
      <c r="H26" s="45"/>
      <c r="I26" s="35"/>
    </row>
    <row r="27" spans="1:9" s="37" customFormat="1" ht="12.75">
      <c r="A27" s="35">
        <v>14</v>
      </c>
      <c r="B27" s="83" t="s">
        <v>111</v>
      </c>
      <c r="C27" s="101" t="s">
        <v>142</v>
      </c>
      <c r="D27" s="81">
        <v>72890</v>
      </c>
      <c r="E27" s="66"/>
      <c r="F27" s="79"/>
      <c r="G27" s="81">
        <v>72890</v>
      </c>
      <c r="H27" s="45"/>
      <c r="I27" s="35"/>
    </row>
    <row r="28" spans="1:9" s="37" customFormat="1" ht="12.75">
      <c r="A28" s="35">
        <v>15</v>
      </c>
      <c r="B28" s="83" t="s">
        <v>111</v>
      </c>
      <c r="C28" s="101" t="s">
        <v>143</v>
      </c>
      <c r="D28" s="81">
        <v>472311</v>
      </c>
      <c r="E28" s="66"/>
      <c r="F28" s="79"/>
      <c r="G28" s="81">
        <v>472311</v>
      </c>
      <c r="H28" s="45"/>
      <c r="I28" s="35"/>
    </row>
    <row r="29" spans="1:9" s="37" customFormat="1" ht="12.75">
      <c r="A29" s="35">
        <v>16</v>
      </c>
      <c r="B29" s="83" t="s">
        <v>111</v>
      </c>
      <c r="C29" s="101" t="s">
        <v>144</v>
      </c>
      <c r="D29" s="81">
        <v>666400</v>
      </c>
      <c r="E29" s="66"/>
      <c r="F29" s="79"/>
      <c r="G29" s="81">
        <v>666400</v>
      </c>
      <c r="H29" s="45"/>
      <c r="I29" s="35"/>
    </row>
    <row r="30" spans="1:9" s="37" customFormat="1" ht="12.75">
      <c r="A30" s="35">
        <v>17</v>
      </c>
      <c r="B30" s="83" t="s">
        <v>126</v>
      </c>
      <c r="C30" s="101" t="s">
        <v>127</v>
      </c>
      <c r="D30" s="81">
        <v>15000000</v>
      </c>
      <c r="E30" s="66"/>
      <c r="F30" s="79"/>
      <c r="G30" s="66"/>
      <c r="H30" s="49">
        <v>3500000</v>
      </c>
      <c r="I30" s="35"/>
    </row>
    <row r="31" spans="1:12" ht="25.5">
      <c r="A31" s="35">
        <v>18</v>
      </c>
      <c r="B31" s="83" t="s">
        <v>111</v>
      </c>
      <c r="C31" s="101" t="s">
        <v>105</v>
      </c>
      <c r="D31" s="49">
        <v>1035000</v>
      </c>
      <c r="E31" s="22"/>
      <c r="F31" s="22"/>
      <c r="G31" s="49">
        <v>1035000</v>
      </c>
      <c r="H31" s="49">
        <v>500000</v>
      </c>
      <c r="I31" s="20"/>
      <c r="L31" s="17"/>
    </row>
    <row r="32" spans="1:9" s="73" customFormat="1" ht="25.5">
      <c r="A32" s="70" t="s">
        <v>91</v>
      </c>
      <c r="B32" s="99"/>
      <c r="C32" s="104" t="s">
        <v>50</v>
      </c>
      <c r="D32" s="71">
        <f>D33+D34+D35</f>
        <v>690000</v>
      </c>
      <c r="E32" s="71">
        <f>E33+E34+E35</f>
        <v>0</v>
      </c>
      <c r="F32" s="71">
        <f>F33+F34+F35</f>
        <v>203338</v>
      </c>
      <c r="G32" s="71">
        <f>G33+G34+G35</f>
        <v>150000</v>
      </c>
      <c r="H32" s="71">
        <f>H33+H34+H35</f>
        <v>300000</v>
      </c>
      <c r="I32" s="72"/>
    </row>
    <row r="33" spans="1:12" s="42" customFormat="1" ht="27.75" customHeight="1">
      <c r="A33" s="40">
        <v>5</v>
      </c>
      <c r="B33" s="100" t="s">
        <v>112</v>
      </c>
      <c r="C33" s="115" t="s">
        <v>45</v>
      </c>
      <c r="D33" s="67">
        <v>240000</v>
      </c>
      <c r="E33" s="41"/>
      <c r="F33" s="67">
        <v>203338</v>
      </c>
      <c r="G33" s="41"/>
      <c r="H33" s="43"/>
      <c r="I33" s="40"/>
      <c r="K33" s="44"/>
      <c r="L33" s="44"/>
    </row>
    <row r="34" spans="1:11" s="54" customFormat="1" ht="27">
      <c r="A34" s="51">
        <v>6</v>
      </c>
      <c r="B34" s="83" t="s">
        <v>112</v>
      </c>
      <c r="C34" s="102" t="s">
        <v>47</v>
      </c>
      <c r="D34" s="66">
        <v>150000</v>
      </c>
      <c r="E34" s="52"/>
      <c r="F34" s="52"/>
      <c r="G34" s="66">
        <v>150000</v>
      </c>
      <c r="H34" s="53"/>
      <c r="I34" s="51"/>
      <c r="K34" s="55"/>
    </row>
    <row r="35" spans="1:11" s="37" customFormat="1" ht="13.5">
      <c r="A35" s="35"/>
      <c r="B35" s="35" t="s">
        <v>112</v>
      </c>
      <c r="C35" s="103" t="s">
        <v>62</v>
      </c>
      <c r="D35" s="49">
        <v>300000</v>
      </c>
      <c r="E35" s="36"/>
      <c r="F35" s="45"/>
      <c r="G35" s="45"/>
      <c r="H35" s="49">
        <v>300000</v>
      </c>
      <c r="I35" s="35"/>
      <c r="K35" s="39"/>
    </row>
    <row r="36" spans="1:11" s="73" customFormat="1" ht="25.5">
      <c r="A36" s="70" t="s">
        <v>22</v>
      </c>
      <c r="B36" s="70"/>
      <c r="C36" s="104" t="s">
        <v>49</v>
      </c>
      <c r="D36" s="71">
        <f>D37+D38+D39</f>
        <v>1730000</v>
      </c>
      <c r="E36" s="71">
        <f>E37+E38+E39</f>
        <v>0</v>
      </c>
      <c r="F36" s="71">
        <f>F37+F38+F39</f>
        <v>0</v>
      </c>
      <c r="G36" s="71">
        <f>G37+G38+G39</f>
        <v>930000</v>
      </c>
      <c r="H36" s="71">
        <f>H37+H38+H39</f>
        <v>800000</v>
      </c>
      <c r="I36" s="70"/>
      <c r="K36" s="76"/>
    </row>
    <row r="37" spans="1:11" s="61" customFormat="1" ht="25.5">
      <c r="A37" s="56">
        <v>1</v>
      </c>
      <c r="B37" s="100" t="s">
        <v>112</v>
      </c>
      <c r="C37" s="105" t="s">
        <v>88</v>
      </c>
      <c r="D37" s="59">
        <v>50000</v>
      </c>
      <c r="E37" s="58"/>
      <c r="F37" s="89"/>
      <c r="G37" s="59">
        <v>50000</v>
      </c>
      <c r="H37" s="89"/>
      <c r="I37" s="56"/>
      <c r="K37" s="62"/>
    </row>
    <row r="38" spans="1:11" s="92" customFormat="1" ht="63.75">
      <c r="A38" s="96">
        <v>2</v>
      </c>
      <c r="B38" s="83" t="s">
        <v>112</v>
      </c>
      <c r="C38" s="106" t="s">
        <v>90</v>
      </c>
      <c r="D38" s="94">
        <v>880000</v>
      </c>
      <c r="E38" s="91"/>
      <c r="F38" s="91"/>
      <c r="G38" s="94">
        <v>880000</v>
      </c>
      <c r="H38" s="91"/>
      <c r="I38" s="90"/>
      <c r="K38" s="93"/>
    </row>
    <row r="39" spans="1:11" s="61" customFormat="1" ht="25.5">
      <c r="A39" s="56">
        <v>3</v>
      </c>
      <c r="B39" s="35" t="s">
        <v>112</v>
      </c>
      <c r="C39" s="105" t="s">
        <v>89</v>
      </c>
      <c r="D39" s="86">
        <v>800000</v>
      </c>
      <c r="E39" s="58"/>
      <c r="F39" s="89"/>
      <c r="G39" s="89"/>
      <c r="H39" s="59">
        <v>800000</v>
      </c>
      <c r="I39" s="56"/>
      <c r="K39" s="62"/>
    </row>
    <row r="40" spans="1:11" s="25" customFormat="1" ht="25.5">
      <c r="A40" s="23" t="s">
        <v>24</v>
      </c>
      <c r="B40" s="18"/>
      <c r="C40" s="209" t="s">
        <v>23</v>
      </c>
      <c r="D40" s="24">
        <f>D41+D42+D43+D44+D45</f>
        <v>50974383</v>
      </c>
      <c r="E40" s="24">
        <f>E41+E42+E43+E44+E45</f>
        <v>21578315</v>
      </c>
      <c r="F40" s="24">
        <f>F41+F42+F43+F44+F45</f>
        <v>0</v>
      </c>
      <c r="G40" s="24">
        <f>G41+G42+G43+G44+G45</f>
        <v>14918448</v>
      </c>
      <c r="H40" s="24">
        <f>H41+H42+H43+H44+H45</f>
        <v>14471620</v>
      </c>
      <c r="I40" s="47"/>
      <c r="K40" s="26"/>
    </row>
    <row r="41" spans="1:9" s="69" customFormat="1" ht="12.75">
      <c r="A41" s="95">
        <v>1</v>
      </c>
      <c r="B41" s="35" t="s">
        <v>118</v>
      </c>
      <c r="C41" s="105" t="s">
        <v>117</v>
      </c>
      <c r="D41" s="58">
        <v>43486575</v>
      </c>
      <c r="E41" s="58">
        <v>21578315</v>
      </c>
      <c r="F41" s="68"/>
      <c r="G41" s="59">
        <v>7966640</v>
      </c>
      <c r="H41" s="58">
        <v>13941620</v>
      </c>
      <c r="I41" s="20"/>
    </row>
    <row r="42" spans="1:9" s="37" customFormat="1" ht="25.5">
      <c r="A42" s="35">
        <v>2</v>
      </c>
      <c r="B42" s="35" t="s">
        <v>113</v>
      </c>
      <c r="C42" s="101" t="s">
        <v>67</v>
      </c>
      <c r="D42" s="36">
        <v>720000</v>
      </c>
      <c r="E42" s="36"/>
      <c r="F42" s="36"/>
      <c r="G42" s="49">
        <v>720000</v>
      </c>
      <c r="H42" s="36"/>
      <c r="I42" s="35"/>
    </row>
    <row r="43" spans="1:9" s="37" customFormat="1" ht="38.25">
      <c r="A43" s="35">
        <v>3</v>
      </c>
      <c r="B43" s="35" t="s">
        <v>113</v>
      </c>
      <c r="C43" s="50" t="s">
        <v>68</v>
      </c>
      <c r="D43" s="36">
        <v>107808</v>
      </c>
      <c r="E43" s="36"/>
      <c r="F43" s="36"/>
      <c r="G43" s="49">
        <v>101808</v>
      </c>
      <c r="H43" s="36"/>
      <c r="I43" s="35"/>
    </row>
    <row r="44" spans="1:9" s="37" customFormat="1" ht="76.5">
      <c r="A44" s="35">
        <v>4</v>
      </c>
      <c r="B44" s="83" t="s">
        <v>113</v>
      </c>
      <c r="C44" s="50" t="s">
        <v>70</v>
      </c>
      <c r="D44" s="36">
        <v>6560000</v>
      </c>
      <c r="E44" s="36"/>
      <c r="F44" s="36"/>
      <c r="G44" s="49">
        <v>6030000</v>
      </c>
      <c r="H44" s="36">
        <v>530000</v>
      </c>
      <c r="I44" s="35"/>
    </row>
    <row r="45" spans="1:9" s="37" customFormat="1" ht="12.75">
      <c r="A45" s="35">
        <v>5</v>
      </c>
      <c r="B45" s="35" t="s">
        <v>113</v>
      </c>
      <c r="C45" s="50" t="s">
        <v>69</v>
      </c>
      <c r="D45" s="36">
        <v>100000</v>
      </c>
      <c r="E45" s="36"/>
      <c r="F45" s="36"/>
      <c r="G45" s="49">
        <v>100000</v>
      </c>
      <c r="H45" s="36"/>
      <c r="I45" s="35"/>
    </row>
    <row r="46" spans="1:11" s="25" customFormat="1" ht="25.5">
      <c r="A46" s="18" t="s">
        <v>34</v>
      </c>
      <c r="B46" s="18"/>
      <c r="C46" s="208" t="s">
        <v>106</v>
      </c>
      <c r="D46" s="19">
        <f>D47+D50+D52+D55+D59+D61+D68+D71+D73+D77</f>
        <v>165604973</v>
      </c>
      <c r="E46" s="19">
        <f>E47+E50+E52+E55+E59+E61+E68+E71+E73+E77</f>
        <v>1565869</v>
      </c>
      <c r="F46" s="19">
        <f>F47+F50+F52+F55+F59+F61+F68+F71+F73+F77</f>
        <v>1922981</v>
      </c>
      <c r="G46" s="19">
        <f>G47+G50+G52+G55+G59+G61+G68+G71+G73+G77</f>
        <v>49007000</v>
      </c>
      <c r="H46" s="19">
        <f>H47+H50+H52+H55+H59+H61+H68+H71+H73+H77</f>
        <v>42130000</v>
      </c>
      <c r="I46" s="20"/>
      <c r="K46" s="26"/>
    </row>
    <row r="47" spans="1:12" s="73" customFormat="1" ht="12.75">
      <c r="A47" s="70" t="s">
        <v>92</v>
      </c>
      <c r="B47" s="70"/>
      <c r="C47" s="210" t="s">
        <v>25</v>
      </c>
      <c r="D47" s="75">
        <f>D48+D49</f>
        <v>960000</v>
      </c>
      <c r="E47" s="75">
        <f>E48+E49</f>
        <v>0</v>
      </c>
      <c r="F47" s="75">
        <f>F48+F49</f>
        <v>0</v>
      </c>
      <c r="G47" s="75">
        <f>G48+G49</f>
        <v>460000</v>
      </c>
      <c r="H47" s="75">
        <f>H48+H49</f>
        <v>500000</v>
      </c>
      <c r="I47" s="75"/>
      <c r="L47" s="76"/>
    </row>
    <row r="48" spans="1:12" s="37" customFormat="1" ht="13.5">
      <c r="A48" s="35">
        <v>1</v>
      </c>
      <c r="B48" s="35" t="s">
        <v>114</v>
      </c>
      <c r="C48" s="50" t="s">
        <v>71</v>
      </c>
      <c r="D48" s="36">
        <v>460000</v>
      </c>
      <c r="E48" s="36"/>
      <c r="F48" s="36"/>
      <c r="G48" s="49">
        <v>460000</v>
      </c>
      <c r="H48" s="38"/>
      <c r="I48" s="35"/>
      <c r="L48" s="39"/>
    </row>
    <row r="49" spans="1:12" s="54" customFormat="1" ht="25.5" customHeight="1">
      <c r="A49" s="83">
        <v>2</v>
      </c>
      <c r="B49" s="35" t="s">
        <v>114</v>
      </c>
      <c r="C49" s="65" t="s">
        <v>72</v>
      </c>
      <c r="D49" s="66">
        <v>500000</v>
      </c>
      <c r="E49" s="66"/>
      <c r="F49" s="66"/>
      <c r="G49" s="66">
        <v>0</v>
      </c>
      <c r="H49" s="66">
        <v>500000</v>
      </c>
      <c r="I49" s="51"/>
      <c r="L49" s="55"/>
    </row>
    <row r="50" spans="1:12" s="73" customFormat="1" ht="25.5">
      <c r="A50" s="70" t="s">
        <v>93</v>
      </c>
      <c r="B50" s="70"/>
      <c r="C50" s="210" t="s">
        <v>26</v>
      </c>
      <c r="D50" s="75">
        <f>D51</f>
        <v>2709746</v>
      </c>
      <c r="E50" s="75">
        <f>E51</f>
        <v>109991</v>
      </c>
      <c r="F50" s="75">
        <f>F51</f>
        <v>99755</v>
      </c>
      <c r="G50" s="75">
        <f>G51</f>
        <v>2000000</v>
      </c>
      <c r="H50" s="75">
        <f>H51</f>
        <v>500000</v>
      </c>
      <c r="I50" s="74"/>
      <c r="L50" s="76"/>
    </row>
    <row r="51" spans="1:9" s="37" customFormat="1" ht="38.25">
      <c r="A51" s="35">
        <v>1</v>
      </c>
      <c r="B51" s="35" t="s">
        <v>114</v>
      </c>
      <c r="C51" s="50" t="s">
        <v>63</v>
      </c>
      <c r="D51" s="36">
        <v>2709746</v>
      </c>
      <c r="E51" s="36">
        <v>109991</v>
      </c>
      <c r="F51" s="49">
        <v>99755</v>
      </c>
      <c r="G51" s="49">
        <v>2000000</v>
      </c>
      <c r="H51" s="49">
        <v>500000</v>
      </c>
      <c r="I51" s="35"/>
    </row>
    <row r="52" spans="1:9" s="73" customFormat="1" ht="12.75">
      <c r="A52" s="70" t="s">
        <v>94</v>
      </c>
      <c r="B52" s="70"/>
      <c r="C52" s="210" t="s">
        <v>27</v>
      </c>
      <c r="D52" s="75">
        <f>D53+D54</f>
        <v>3100000</v>
      </c>
      <c r="E52" s="75">
        <f>E53+E54</f>
        <v>0</v>
      </c>
      <c r="F52" s="75">
        <f>F53+F54</f>
        <v>0</v>
      </c>
      <c r="G52" s="75">
        <f>G53+G54</f>
        <v>2100000</v>
      </c>
      <c r="H52" s="75">
        <f>H53+H54</f>
        <v>1000000</v>
      </c>
      <c r="I52" s="74"/>
    </row>
    <row r="53" spans="1:9" ht="26.25">
      <c r="A53" s="21">
        <v>1</v>
      </c>
      <c r="B53" s="35" t="s">
        <v>114</v>
      </c>
      <c r="C53" s="50" t="s">
        <v>81</v>
      </c>
      <c r="D53" s="36">
        <v>500000</v>
      </c>
      <c r="E53" s="36"/>
      <c r="F53" s="36"/>
      <c r="G53" s="49">
        <v>500000</v>
      </c>
      <c r="H53" s="82"/>
      <c r="I53" s="20"/>
    </row>
    <row r="54" spans="1:9" ht="12.75">
      <c r="A54" s="21">
        <v>2</v>
      </c>
      <c r="B54" s="35" t="s">
        <v>114</v>
      </c>
      <c r="C54" s="50" t="s">
        <v>82</v>
      </c>
      <c r="D54" s="36">
        <v>2600000</v>
      </c>
      <c r="E54" s="36"/>
      <c r="F54" s="36"/>
      <c r="G54" s="49">
        <v>1600000</v>
      </c>
      <c r="H54" s="36">
        <v>1000000</v>
      </c>
      <c r="I54" s="20"/>
    </row>
    <row r="55" spans="1:9" s="77" customFormat="1" ht="25.5">
      <c r="A55" s="70" t="s">
        <v>95</v>
      </c>
      <c r="B55" s="70"/>
      <c r="C55" s="210" t="s">
        <v>28</v>
      </c>
      <c r="D55" s="75">
        <f>D56+D57+D58</f>
        <v>43600000</v>
      </c>
      <c r="E55" s="75">
        <f>E56+E57+E58</f>
        <v>1163311</v>
      </c>
      <c r="F55" s="75">
        <f>F56+F57+F58</f>
        <v>600000</v>
      </c>
      <c r="G55" s="75">
        <f>G56+G57+G58</f>
        <v>3000000</v>
      </c>
      <c r="H55" s="75">
        <f>H56+H57+H58</f>
        <v>12000000</v>
      </c>
      <c r="I55" s="75"/>
    </row>
    <row r="56" spans="1:9" s="64" customFormat="1" ht="25.5">
      <c r="A56" s="35">
        <v>1</v>
      </c>
      <c r="B56" s="35" t="s">
        <v>125</v>
      </c>
      <c r="C56" s="50" t="s">
        <v>59</v>
      </c>
      <c r="D56" s="36">
        <v>40000000</v>
      </c>
      <c r="E56" s="36">
        <v>1163311</v>
      </c>
      <c r="F56" s="36"/>
      <c r="G56" s="49">
        <v>2000000</v>
      </c>
      <c r="H56" s="36">
        <v>10000000</v>
      </c>
      <c r="I56" s="35"/>
    </row>
    <row r="57" spans="1:9" s="64" customFormat="1" ht="12.75">
      <c r="A57" s="35">
        <v>2</v>
      </c>
      <c r="B57" s="35" t="s">
        <v>114</v>
      </c>
      <c r="C57" s="50" t="s">
        <v>60</v>
      </c>
      <c r="D57" s="36">
        <v>1900000</v>
      </c>
      <c r="E57" s="36"/>
      <c r="F57" s="36">
        <v>300000</v>
      </c>
      <c r="G57" s="49">
        <v>600000</v>
      </c>
      <c r="H57" s="36">
        <v>1000000</v>
      </c>
      <c r="I57" s="35"/>
    </row>
    <row r="58" spans="1:9" s="64" customFormat="1" ht="25.5">
      <c r="A58" s="35">
        <v>3</v>
      </c>
      <c r="B58" s="35" t="s">
        <v>114</v>
      </c>
      <c r="C58" s="50" t="s">
        <v>61</v>
      </c>
      <c r="D58" s="36">
        <v>1700000</v>
      </c>
      <c r="E58" s="36"/>
      <c r="F58" s="36">
        <v>300000</v>
      </c>
      <c r="G58" s="49">
        <v>400000</v>
      </c>
      <c r="H58" s="36">
        <v>1000000</v>
      </c>
      <c r="I58" s="35"/>
    </row>
    <row r="59" spans="1:9" s="77" customFormat="1" ht="25.5">
      <c r="A59" s="70" t="s">
        <v>96</v>
      </c>
      <c r="B59" s="70"/>
      <c r="C59" s="210" t="s">
        <v>29</v>
      </c>
      <c r="D59" s="75">
        <f>D60</f>
        <v>1670000</v>
      </c>
      <c r="E59" s="75">
        <f>E60</f>
        <v>150000</v>
      </c>
      <c r="F59" s="75">
        <f>F60</f>
        <v>300000</v>
      </c>
      <c r="G59" s="75">
        <f>G60</f>
        <v>720000</v>
      </c>
      <c r="H59" s="75">
        <f>H60</f>
        <v>500000</v>
      </c>
      <c r="I59" s="74"/>
    </row>
    <row r="60" spans="1:9" s="64" customFormat="1" ht="25.5">
      <c r="A60" s="35">
        <v>1</v>
      </c>
      <c r="B60" s="35" t="s">
        <v>114</v>
      </c>
      <c r="C60" s="211" t="s">
        <v>78</v>
      </c>
      <c r="D60" s="36">
        <v>1670000</v>
      </c>
      <c r="E60" s="36">
        <v>150000</v>
      </c>
      <c r="F60" s="36">
        <v>300000</v>
      </c>
      <c r="G60" s="49">
        <v>720000</v>
      </c>
      <c r="H60" s="36">
        <v>500000</v>
      </c>
      <c r="I60" s="35"/>
    </row>
    <row r="61" spans="1:12" s="77" customFormat="1" ht="25.5">
      <c r="A61" s="70" t="s">
        <v>97</v>
      </c>
      <c r="B61" s="70"/>
      <c r="C61" s="210" t="s">
        <v>30</v>
      </c>
      <c r="D61" s="75">
        <f>D62+D63+D64+D65+D66+D67</f>
        <v>13850000</v>
      </c>
      <c r="E61" s="75">
        <f>E62+E63+E64+E65+E66+E67</f>
        <v>142567</v>
      </c>
      <c r="F61" s="75">
        <f>F62+F63+F64+F65+F66+F67</f>
        <v>55000</v>
      </c>
      <c r="G61" s="75">
        <f>G62+G63+G64+G65+G66+G67</f>
        <v>12795000</v>
      </c>
      <c r="H61" s="75">
        <f>H62+H63+H64+H65+H66+H67</f>
        <v>1000000</v>
      </c>
      <c r="I61" s="74"/>
      <c r="L61" s="78"/>
    </row>
    <row r="62" spans="1:12" s="87" customFormat="1" ht="25.5">
      <c r="A62" s="56">
        <v>1</v>
      </c>
      <c r="B62" s="35" t="s">
        <v>114</v>
      </c>
      <c r="C62" s="212" t="s">
        <v>83</v>
      </c>
      <c r="D62" s="58">
        <v>500000</v>
      </c>
      <c r="E62" s="58"/>
      <c r="F62" s="58"/>
      <c r="G62" s="59">
        <v>500000</v>
      </c>
      <c r="H62" s="36"/>
      <c r="I62" s="35"/>
      <c r="L62" s="88"/>
    </row>
    <row r="63" spans="1:12" s="87" customFormat="1" ht="12.75">
      <c r="A63" s="56">
        <v>2</v>
      </c>
      <c r="B63" s="35" t="s">
        <v>125</v>
      </c>
      <c r="C63" s="212" t="s">
        <v>84</v>
      </c>
      <c r="D63" s="58">
        <v>6000000</v>
      </c>
      <c r="E63" s="58">
        <v>142567</v>
      </c>
      <c r="F63" s="58"/>
      <c r="G63" s="59">
        <v>6000000</v>
      </c>
      <c r="H63" s="36"/>
      <c r="I63" s="35"/>
      <c r="L63" s="88"/>
    </row>
    <row r="64" spans="1:9" s="84" customFormat="1" ht="12.75" customHeight="1">
      <c r="A64" s="83">
        <v>3</v>
      </c>
      <c r="B64" s="35" t="s">
        <v>114</v>
      </c>
      <c r="C64" s="213" t="s">
        <v>85</v>
      </c>
      <c r="D64" s="86">
        <v>200000</v>
      </c>
      <c r="E64" s="86"/>
      <c r="F64" s="86">
        <v>55000</v>
      </c>
      <c r="G64" s="86">
        <v>145000</v>
      </c>
      <c r="H64" s="85"/>
      <c r="I64" s="51"/>
    </row>
    <row r="65" spans="1:9" s="84" customFormat="1" ht="12.75" customHeight="1">
      <c r="A65" s="83">
        <v>4</v>
      </c>
      <c r="B65" s="35" t="s">
        <v>125</v>
      </c>
      <c r="C65" s="213" t="s">
        <v>86</v>
      </c>
      <c r="D65" s="86">
        <v>6000000</v>
      </c>
      <c r="E65" s="86"/>
      <c r="F65" s="86"/>
      <c r="G65" s="86">
        <v>6000000</v>
      </c>
      <c r="H65" s="85"/>
      <c r="I65" s="51"/>
    </row>
    <row r="66" spans="1:9" s="84" customFormat="1" ht="12.75" customHeight="1">
      <c r="A66" s="83">
        <v>5</v>
      </c>
      <c r="B66" s="35" t="s">
        <v>114</v>
      </c>
      <c r="C66" s="213" t="s">
        <v>87</v>
      </c>
      <c r="D66" s="86">
        <v>150000</v>
      </c>
      <c r="E66" s="86"/>
      <c r="F66" s="86"/>
      <c r="G66" s="86">
        <v>150000</v>
      </c>
      <c r="H66" s="85"/>
      <c r="I66" s="51"/>
    </row>
    <row r="67" spans="1:9" s="84" customFormat="1" ht="12.75" customHeight="1">
      <c r="A67" s="83">
        <v>6</v>
      </c>
      <c r="B67" s="35" t="s">
        <v>114</v>
      </c>
      <c r="C67" s="213" t="s">
        <v>62</v>
      </c>
      <c r="D67" s="86">
        <v>1000000</v>
      </c>
      <c r="E67" s="86"/>
      <c r="F67" s="86"/>
      <c r="G67" s="86"/>
      <c r="H67" s="85">
        <v>1000000</v>
      </c>
      <c r="I67" s="51"/>
    </row>
    <row r="68" spans="1:9" s="73" customFormat="1" ht="12.75">
      <c r="A68" s="70" t="s">
        <v>98</v>
      </c>
      <c r="B68" s="70"/>
      <c r="C68" s="210" t="s">
        <v>31</v>
      </c>
      <c r="D68" s="75">
        <f>D69+D70</f>
        <v>220000</v>
      </c>
      <c r="E68" s="75">
        <f>E69+E70</f>
        <v>0</v>
      </c>
      <c r="F68" s="75">
        <f>F69+F70</f>
        <v>0</v>
      </c>
      <c r="G68" s="75">
        <f>G69+G70</f>
        <v>100000</v>
      </c>
      <c r="H68" s="75">
        <f>H69+H70</f>
        <v>200000</v>
      </c>
      <c r="I68" s="74"/>
    </row>
    <row r="69" spans="1:9" s="37" customFormat="1" ht="12.75">
      <c r="A69" s="35"/>
      <c r="B69" s="35" t="s">
        <v>114</v>
      </c>
      <c r="C69" s="50" t="s">
        <v>123</v>
      </c>
      <c r="D69" s="36">
        <v>100000</v>
      </c>
      <c r="E69" s="36"/>
      <c r="F69" s="36"/>
      <c r="G69" s="49">
        <v>100000</v>
      </c>
      <c r="H69" s="36"/>
      <c r="I69" s="35"/>
    </row>
    <row r="70" spans="1:9" s="37" customFormat="1" ht="12.75">
      <c r="A70" s="35"/>
      <c r="B70" s="35" t="s">
        <v>114</v>
      </c>
      <c r="C70" s="50" t="s">
        <v>124</v>
      </c>
      <c r="D70" s="36">
        <v>120000</v>
      </c>
      <c r="E70" s="36"/>
      <c r="F70" s="36"/>
      <c r="G70" s="49"/>
      <c r="H70" s="36">
        <v>200000</v>
      </c>
      <c r="I70" s="35"/>
    </row>
    <row r="71" spans="1:9" s="73" customFormat="1" ht="25.5">
      <c r="A71" s="70" t="s">
        <v>99</v>
      </c>
      <c r="B71" s="70"/>
      <c r="C71" s="210" t="s">
        <v>32</v>
      </c>
      <c r="D71" s="75">
        <f>D72</f>
        <v>1445472</v>
      </c>
      <c r="E71" s="75">
        <f>E72</f>
        <v>0</v>
      </c>
      <c r="F71" s="75">
        <f>F72</f>
        <v>95472</v>
      </c>
      <c r="G71" s="75">
        <f>G72</f>
        <v>850000</v>
      </c>
      <c r="H71" s="75">
        <f>H72</f>
        <v>500000</v>
      </c>
      <c r="I71" s="74"/>
    </row>
    <row r="72" spans="1:9" s="37" customFormat="1" ht="25.5">
      <c r="A72" s="35"/>
      <c r="B72" s="35" t="s">
        <v>114</v>
      </c>
      <c r="C72" s="50" t="s">
        <v>79</v>
      </c>
      <c r="D72" s="36">
        <v>1445472</v>
      </c>
      <c r="E72" s="36"/>
      <c r="F72" s="36">
        <v>95472</v>
      </c>
      <c r="G72" s="49">
        <v>850000</v>
      </c>
      <c r="H72" s="36">
        <v>500000</v>
      </c>
      <c r="I72" s="35"/>
    </row>
    <row r="73" spans="1:9" s="73" customFormat="1" ht="12.75">
      <c r="A73" s="70" t="s">
        <v>100</v>
      </c>
      <c r="B73" s="70"/>
      <c r="C73" s="210" t="s">
        <v>101</v>
      </c>
      <c r="D73" s="75">
        <f>D74+D75+D76</f>
        <v>97829755</v>
      </c>
      <c r="E73" s="75">
        <f>E74+E75+E76</f>
        <v>0</v>
      </c>
      <c r="F73" s="75">
        <f>F74+F75+F76</f>
        <v>772754</v>
      </c>
      <c r="G73" s="75">
        <f>G74+G75+G76</f>
        <v>26872000</v>
      </c>
      <c r="H73" s="75">
        <f>H74+H75+H76</f>
        <v>25820000</v>
      </c>
      <c r="I73" s="74"/>
    </row>
    <row r="74" spans="1:9" s="54" customFormat="1" ht="25.5" customHeight="1">
      <c r="A74" s="51">
        <v>1</v>
      </c>
      <c r="B74" s="35" t="s">
        <v>114</v>
      </c>
      <c r="C74" s="65" t="s">
        <v>64</v>
      </c>
      <c r="D74" s="66">
        <v>9129755</v>
      </c>
      <c r="E74" s="66"/>
      <c r="F74" s="66">
        <v>772754</v>
      </c>
      <c r="G74" s="66">
        <v>4697000</v>
      </c>
      <c r="H74" s="66">
        <v>3645000</v>
      </c>
      <c r="I74" s="51"/>
    </row>
    <row r="75" spans="1:9" s="54" customFormat="1" ht="12.75">
      <c r="A75" s="51">
        <v>2</v>
      </c>
      <c r="B75" s="35" t="s">
        <v>125</v>
      </c>
      <c r="C75" s="65" t="s">
        <v>65</v>
      </c>
      <c r="D75" s="66">
        <v>85000000</v>
      </c>
      <c r="E75" s="66"/>
      <c r="F75" s="66"/>
      <c r="G75" s="66">
        <v>21250000</v>
      </c>
      <c r="H75" s="66">
        <v>21250000</v>
      </c>
      <c r="I75" s="51"/>
    </row>
    <row r="76" spans="1:9" s="54" customFormat="1" ht="12.75">
      <c r="A76" s="51">
        <v>3</v>
      </c>
      <c r="B76" s="35" t="s">
        <v>125</v>
      </c>
      <c r="C76" s="65" t="s">
        <v>66</v>
      </c>
      <c r="D76" s="66">
        <v>3700000</v>
      </c>
      <c r="E76" s="66"/>
      <c r="F76" s="66"/>
      <c r="G76" s="66">
        <v>925000</v>
      </c>
      <c r="H76" s="66">
        <v>925000</v>
      </c>
      <c r="I76" s="51"/>
    </row>
    <row r="77" spans="1:9" s="73" customFormat="1" ht="12.75">
      <c r="A77" s="70" t="s">
        <v>102</v>
      </c>
      <c r="B77" s="70"/>
      <c r="C77" s="210" t="s">
        <v>33</v>
      </c>
      <c r="D77" s="75">
        <f>D78+D79</f>
        <v>220000</v>
      </c>
      <c r="E77" s="75">
        <f>E78+E79</f>
        <v>0</v>
      </c>
      <c r="F77" s="75">
        <f>F78+F79</f>
        <v>0</v>
      </c>
      <c r="G77" s="75">
        <f>G78+G79</f>
        <v>110000</v>
      </c>
      <c r="H77" s="75">
        <f>H78+H79</f>
        <v>110000</v>
      </c>
      <c r="I77" s="75"/>
    </row>
    <row r="78" spans="1:9" s="37" customFormat="1" ht="12.75">
      <c r="A78" s="35">
        <v>2</v>
      </c>
      <c r="B78" s="35" t="s">
        <v>114</v>
      </c>
      <c r="C78" s="50" t="s">
        <v>48</v>
      </c>
      <c r="D78" s="36">
        <v>110000</v>
      </c>
      <c r="E78" s="36"/>
      <c r="F78" s="36"/>
      <c r="G78" s="49">
        <v>110000</v>
      </c>
      <c r="H78" s="36"/>
      <c r="I78" s="35"/>
    </row>
    <row r="79" spans="1:9" s="37" customFormat="1" ht="12.75">
      <c r="A79" s="35">
        <v>3</v>
      </c>
      <c r="B79" s="35" t="s">
        <v>114</v>
      </c>
      <c r="C79" s="50" t="s">
        <v>44</v>
      </c>
      <c r="D79" s="36">
        <v>110000</v>
      </c>
      <c r="E79" s="36"/>
      <c r="F79" s="36"/>
      <c r="G79" s="49"/>
      <c r="H79" s="36">
        <v>110000</v>
      </c>
      <c r="I79" s="35"/>
    </row>
    <row r="80" spans="1:9" s="25" customFormat="1" ht="25.5">
      <c r="A80" s="18" t="s">
        <v>36</v>
      </c>
      <c r="B80" s="18"/>
      <c r="C80" s="208" t="s">
        <v>35</v>
      </c>
      <c r="D80" s="19">
        <f>D81+D82+D83+D84</f>
        <v>77455000</v>
      </c>
      <c r="E80" s="19">
        <f>E81+E82+E83+E84</f>
        <v>32395000</v>
      </c>
      <c r="F80" s="19">
        <f>F81+F82+F83+F84</f>
        <v>11000000</v>
      </c>
      <c r="G80" s="19">
        <f>G81+G82+G83+G84</f>
        <v>26500000</v>
      </c>
      <c r="H80" s="19">
        <f>H81+H82+H83+H84</f>
        <v>7500000</v>
      </c>
      <c r="I80" s="20"/>
    </row>
    <row r="81" spans="1:9" s="61" customFormat="1" ht="25.5">
      <c r="A81" s="56">
        <v>1</v>
      </c>
      <c r="B81" s="56" t="s">
        <v>115</v>
      </c>
      <c r="C81" s="212" t="s">
        <v>51</v>
      </c>
      <c r="D81" s="58">
        <v>30185000</v>
      </c>
      <c r="E81" s="58">
        <v>18625000</v>
      </c>
      <c r="F81" s="58">
        <v>3500000</v>
      </c>
      <c r="G81" s="59">
        <v>8000000</v>
      </c>
      <c r="H81" s="58"/>
      <c r="I81" s="56"/>
    </row>
    <row r="82" spans="1:9" s="61" customFormat="1" ht="12.75">
      <c r="A82" s="56">
        <v>2</v>
      </c>
      <c r="B82" s="56" t="s">
        <v>115</v>
      </c>
      <c r="C82" s="212" t="s">
        <v>52</v>
      </c>
      <c r="D82" s="58">
        <v>6820000</v>
      </c>
      <c r="E82" s="58">
        <v>2120000</v>
      </c>
      <c r="F82" s="58">
        <v>1500000</v>
      </c>
      <c r="G82" s="59">
        <v>3200000</v>
      </c>
      <c r="H82" s="58"/>
      <c r="I82" s="56"/>
    </row>
    <row r="83" spans="1:9" s="61" customFormat="1" ht="12.75">
      <c r="A83" s="56">
        <v>3</v>
      </c>
      <c r="B83" s="56" t="s">
        <v>115</v>
      </c>
      <c r="C83" s="212" t="s">
        <v>53</v>
      </c>
      <c r="D83" s="58">
        <v>32950000</v>
      </c>
      <c r="E83" s="58">
        <v>11650000</v>
      </c>
      <c r="F83" s="58">
        <v>6000000</v>
      </c>
      <c r="G83" s="59">
        <v>15300000</v>
      </c>
      <c r="H83" s="58"/>
      <c r="I83" s="56"/>
    </row>
    <row r="84" spans="1:12" s="61" customFormat="1" ht="13.5">
      <c r="A84" s="56">
        <v>4</v>
      </c>
      <c r="B84" s="56" t="s">
        <v>115</v>
      </c>
      <c r="C84" s="212" t="s">
        <v>54</v>
      </c>
      <c r="D84" s="58">
        <v>7500000</v>
      </c>
      <c r="E84" s="58"/>
      <c r="F84" s="58"/>
      <c r="G84" s="59"/>
      <c r="H84" s="63">
        <v>7500000</v>
      </c>
      <c r="I84" s="60"/>
      <c r="L84" s="62"/>
    </row>
    <row r="85" spans="1:9" s="25" customFormat="1" ht="25.5">
      <c r="A85" s="18" t="s">
        <v>103</v>
      </c>
      <c r="B85" s="18"/>
      <c r="C85" s="208" t="s">
        <v>55</v>
      </c>
      <c r="D85" s="19">
        <f>D86+D87</f>
        <v>59628638</v>
      </c>
      <c r="E85" s="19">
        <f>E86+E87</f>
        <v>3032275</v>
      </c>
      <c r="F85" s="19">
        <f>F86+F87</f>
        <v>2000000</v>
      </c>
      <c r="G85" s="19">
        <f>G86+G87</f>
        <v>4592113</v>
      </c>
      <c r="H85" s="19">
        <f>H86+H87</f>
        <v>3500000</v>
      </c>
      <c r="I85" s="19"/>
    </row>
    <row r="86" spans="1:9" s="37" customFormat="1" ht="25.5">
      <c r="A86" s="35">
        <v>1</v>
      </c>
      <c r="B86" s="35" t="s">
        <v>57</v>
      </c>
      <c r="C86" s="50" t="s">
        <v>56</v>
      </c>
      <c r="D86" s="36">
        <v>6155888</v>
      </c>
      <c r="E86" s="36">
        <v>2063775</v>
      </c>
      <c r="F86" s="36">
        <v>2000000</v>
      </c>
      <c r="G86" s="49">
        <v>2092113</v>
      </c>
      <c r="H86" s="36"/>
      <c r="I86" s="35"/>
    </row>
    <row r="87" spans="1:9" s="37" customFormat="1" ht="12.75">
      <c r="A87" s="35">
        <v>2</v>
      </c>
      <c r="B87" s="35" t="s">
        <v>57</v>
      </c>
      <c r="C87" s="50" t="s">
        <v>58</v>
      </c>
      <c r="D87" s="36">
        <v>53472750</v>
      </c>
      <c r="E87" s="36">
        <v>968500</v>
      </c>
      <c r="F87" s="36"/>
      <c r="G87" s="49">
        <v>2500000</v>
      </c>
      <c r="H87" s="36">
        <v>3500000</v>
      </c>
      <c r="I87" s="35"/>
    </row>
    <row r="88" spans="1:9" s="25" customFormat="1" ht="25.5">
      <c r="A88" s="18" t="s">
        <v>37</v>
      </c>
      <c r="B88" s="18"/>
      <c r="C88" s="208" t="s">
        <v>38</v>
      </c>
      <c r="D88" s="19">
        <f>D89+D90</f>
        <v>300000</v>
      </c>
      <c r="E88" s="19">
        <f>E89+E90</f>
        <v>0</v>
      </c>
      <c r="F88" s="19">
        <f>F89+F90</f>
        <v>0</v>
      </c>
      <c r="G88" s="19">
        <f>G89+G90</f>
        <v>100000</v>
      </c>
      <c r="H88" s="19">
        <f>H89+H90</f>
        <v>200000</v>
      </c>
      <c r="I88" s="20"/>
    </row>
    <row r="89" spans="1:9" s="37" customFormat="1" ht="25.5">
      <c r="A89" s="35"/>
      <c r="B89" s="35" t="s">
        <v>116</v>
      </c>
      <c r="C89" s="50" t="s">
        <v>119</v>
      </c>
      <c r="D89" s="36">
        <v>100000</v>
      </c>
      <c r="E89" s="36"/>
      <c r="F89" s="36"/>
      <c r="G89" s="49">
        <v>100000</v>
      </c>
      <c r="H89" s="36"/>
      <c r="I89" s="35"/>
    </row>
    <row r="90" spans="1:9" s="37" customFormat="1" ht="12.75">
      <c r="A90" s="35"/>
      <c r="B90" s="35" t="s">
        <v>116</v>
      </c>
      <c r="C90" s="50" t="s">
        <v>120</v>
      </c>
      <c r="D90" s="36">
        <v>200000</v>
      </c>
      <c r="E90" s="36"/>
      <c r="F90" s="36"/>
      <c r="G90" s="49"/>
      <c r="H90" s="36">
        <v>200000</v>
      </c>
      <c r="I90" s="35"/>
    </row>
    <row r="91" spans="1:9" s="25" customFormat="1" ht="25.5">
      <c r="A91" s="18" t="s">
        <v>39</v>
      </c>
      <c r="B91" s="18"/>
      <c r="C91" s="208" t="s">
        <v>40</v>
      </c>
      <c r="D91" s="19">
        <f>D92+D93</f>
        <v>450000</v>
      </c>
      <c r="E91" s="19">
        <f>E92+E93</f>
        <v>0</v>
      </c>
      <c r="F91" s="19">
        <f>F92+F93</f>
        <v>0</v>
      </c>
      <c r="G91" s="19">
        <f>G92+G93</f>
        <v>200000</v>
      </c>
      <c r="H91" s="19">
        <f>H92+H93</f>
        <v>250000</v>
      </c>
      <c r="I91" s="20"/>
    </row>
    <row r="92" spans="1:9" s="37" customFormat="1" ht="26.25">
      <c r="A92" s="35"/>
      <c r="B92" s="35" t="s">
        <v>116</v>
      </c>
      <c r="C92" s="50" t="s">
        <v>122</v>
      </c>
      <c r="D92" s="36">
        <v>200000</v>
      </c>
      <c r="E92" s="36"/>
      <c r="F92" s="36"/>
      <c r="G92" s="49">
        <v>200000</v>
      </c>
      <c r="H92" s="82"/>
      <c r="I92" s="35"/>
    </row>
    <row r="93" spans="1:9" s="37" customFormat="1" ht="12.75">
      <c r="A93" s="35"/>
      <c r="B93" s="35" t="s">
        <v>116</v>
      </c>
      <c r="C93" s="50" t="s">
        <v>121</v>
      </c>
      <c r="D93" s="36">
        <v>250000</v>
      </c>
      <c r="E93" s="36"/>
      <c r="F93" s="36"/>
      <c r="G93" s="49"/>
      <c r="H93" s="36">
        <v>250000</v>
      </c>
      <c r="I93" s="35"/>
    </row>
    <row r="94" spans="1:9" s="29" customFormat="1" ht="25.5">
      <c r="A94" s="18" t="s">
        <v>41</v>
      </c>
      <c r="B94" s="18"/>
      <c r="C94" s="208" t="s">
        <v>108</v>
      </c>
      <c r="D94" s="19">
        <f aca="true" t="shared" si="0" ref="D94:I94">D95+D96</f>
        <v>300000</v>
      </c>
      <c r="E94" s="19">
        <f t="shared" si="0"/>
        <v>0</v>
      </c>
      <c r="F94" s="19">
        <f t="shared" si="0"/>
        <v>0</v>
      </c>
      <c r="G94" s="24">
        <f t="shared" si="0"/>
        <v>200000</v>
      </c>
      <c r="H94" s="19">
        <f t="shared" si="0"/>
        <v>100000</v>
      </c>
      <c r="I94" s="19">
        <f t="shared" si="0"/>
        <v>0</v>
      </c>
    </row>
    <row r="95" spans="1:9" s="37" customFormat="1" ht="13.5">
      <c r="A95" s="35">
        <v>1</v>
      </c>
      <c r="B95" s="35" t="s">
        <v>116</v>
      </c>
      <c r="C95" s="50" t="s">
        <v>80</v>
      </c>
      <c r="D95" s="36">
        <v>200000</v>
      </c>
      <c r="E95" s="36"/>
      <c r="F95" s="36"/>
      <c r="G95" s="49">
        <v>200000</v>
      </c>
      <c r="H95" s="38"/>
      <c r="I95" s="35"/>
    </row>
    <row r="96" spans="1:9" s="37" customFormat="1" ht="12.75">
      <c r="A96" s="35">
        <v>2</v>
      </c>
      <c r="B96" s="35" t="s">
        <v>116</v>
      </c>
      <c r="C96" s="50" t="s">
        <v>44</v>
      </c>
      <c r="D96" s="36">
        <v>100000</v>
      </c>
      <c r="E96" s="36"/>
      <c r="F96" s="36"/>
      <c r="G96" s="49"/>
      <c r="H96" s="46">
        <v>100000</v>
      </c>
      <c r="I96" s="35"/>
    </row>
    <row r="97" spans="1:9" s="25" customFormat="1" ht="25.5">
      <c r="A97" s="30" t="s">
        <v>42</v>
      </c>
      <c r="B97" s="24"/>
      <c r="C97" s="214" t="s">
        <v>107</v>
      </c>
      <c r="D97" s="24">
        <f>D98+D99</f>
        <v>350000</v>
      </c>
      <c r="E97" s="24">
        <f>E98+E99</f>
        <v>0</v>
      </c>
      <c r="F97" s="24">
        <f>F98+F99</f>
        <v>0</v>
      </c>
      <c r="G97" s="24">
        <f>G98+G99</f>
        <v>150000</v>
      </c>
      <c r="H97" s="24">
        <f>H98+H99</f>
        <v>200000</v>
      </c>
      <c r="I97" s="31"/>
    </row>
    <row r="98" spans="1:9" s="37" customFormat="1" ht="12.75">
      <c r="A98" s="111">
        <v>1</v>
      </c>
      <c r="B98" s="35" t="s">
        <v>113</v>
      </c>
      <c r="C98" s="50" t="s">
        <v>44</v>
      </c>
      <c r="D98" s="36">
        <v>150000</v>
      </c>
      <c r="E98" s="48"/>
      <c r="F98" s="36"/>
      <c r="G98" s="49">
        <v>150000</v>
      </c>
      <c r="H98" s="48"/>
      <c r="I98" s="48"/>
    </row>
    <row r="99" spans="1:9" s="61" customFormat="1" ht="12.75">
      <c r="A99" s="56">
        <v>2</v>
      </c>
      <c r="B99" s="35" t="s">
        <v>113</v>
      </c>
      <c r="C99" s="212" t="s">
        <v>121</v>
      </c>
      <c r="D99" s="58">
        <v>200000</v>
      </c>
      <c r="E99" s="58"/>
      <c r="F99" s="58"/>
      <c r="G99" s="59"/>
      <c r="H99" s="58">
        <v>200000</v>
      </c>
      <c r="I99" s="57"/>
    </row>
    <row r="100" spans="1:9" s="27" customFormat="1" ht="12.75">
      <c r="A100" s="107"/>
      <c r="B100" s="107"/>
      <c r="C100" s="215"/>
      <c r="D100" s="109"/>
      <c r="E100" s="109"/>
      <c r="F100" s="109"/>
      <c r="G100" s="110"/>
      <c r="H100" s="108"/>
      <c r="I100" s="108"/>
    </row>
    <row r="101" spans="1:9" ht="12.75">
      <c r="A101" s="32"/>
      <c r="B101" s="32"/>
      <c r="C101" s="216"/>
      <c r="D101" s="28"/>
      <c r="E101" s="28"/>
      <c r="F101" s="28"/>
      <c r="G101" s="33"/>
      <c r="H101" s="28"/>
      <c r="I101" s="28"/>
    </row>
    <row r="102" spans="1:9" ht="12.75">
      <c r="A102" s="120" t="s">
        <v>104</v>
      </c>
      <c r="B102" s="120"/>
      <c r="C102" s="217"/>
      <c r="E102" s="34" t="s">
        <v>43</v>
      </c>
      <c r="F102" s="34"/>
      <c r="G102" s="33"/>
      <c r="H102" s="28"/>
      <c r="I102" s="28"/>
    </row>
    <row r="103" spans="1:9" ht="12.75">
      <c r="A103" s="32"/>
      <c r="B103" s="32"/>
      <c r="C103" s="218"/>
      <c r="E103" s="118" t="s">
        <v>129</v>
      </c>
      <c r="F103" s="118"/>
      <c r="G103" s="33"/>
      <c r="H103" s="28"/>
      <c r="I103" s="28"/>
    </row>
    <row r="104" spans="1:9" ht="12.75">
      <c r="A104" s="32"/>
      <c r="B104" s="32"/>
      <c r="C104" s="218"/>
      <c r="F104" s="28"/>
      <c r="G104" s="33"/>
      <c r="H104" s="28"/>
      <c r="I104" s="28"/>
    </row>
    <row r="105" spans="1:9" ht="12.75">
      <c r="A105" s="32"/>
      <c r="B105" s="32"/>
      <c r="C105" s="218"/>
      <c r="D105" s="28"/>
      <c r="E105" s="28"/>
      <c r="F105" s="28"/>
      <c r="G105" s="33"/>
      <c r="H105" s="28"/>
      <c r="I105" s="28"/>
    </row>
    <row r="106" spans="1:9" ht="12.75">
      <c r="A106" s="32"/>
      <c r="B106" s="32"/>
      <c r="C106" s="218"/>
      <c r="F106" s="28"/>
      <c r="G106" s="33"/>
      <c r="H106" s="28"/>
      <c r="I106" s="28"/>
    </row>
    <row r="107" spans="1:9" ht="12.75">
      <c r="A107" s="32"/>
      <c r="B107" s="32"/>
      <c r="C107" s="219"/>
      <c r="D107" s="28"/>
      <c r="E107" s="28"/>
      <c r="F107" s="28"/>
      <c r="G107" s="121"/>
      <c r="H107" s="121"/>
      <c r="I107" s="28"/>
    </row>
    <row r="108" spans="1:9" ht="12.75">
      <c r="A108" s="32"/>
      <c r="B108" s="32"/>
      <c r="C108" s="218"/>
      <c r="D108" s="32"/>
      <c r="E108" s="32"/>
      <c r="F108" s="28"/>
      <c r="G108" s="34"/>
      <c r="H108" s="34"/>
      <c r="I108" s="28"/>
    </row>
    <row r="109" spans="1:9" ht="12.75">
      <c r="A109" s="32"/>
      <c r="B109" s="32"/>
      <c r="C109" s="218"/>
      <c r="D109" s="28"/>
      <c r="E109" s="28"/>
      <c r="F109" s="28"/>
      <c r="G109" s="33"/>
      <c r="H109" s="28"/>
      <c r="I109" s="28"/>
    </row>
    <row r="110" spans="7:8" ht="12.75">
      <c r="G110" s="2"/>
      <c r="H110" s="2"/>
    </row>
  </sheetData>
  <printOptions horizontalCentered="1"/>
  <pageMargins left="0.1968503937007874" right="0" top="0.5511811023622047" bottom="0.31496062992125984" header="0.31496062992125984" footer="0.11811023622047245"/>
  <pageSetup horizontalDpi="300" verticalDpi="300" orientation="landscape" paperSize="9" scale="90" r:id="rId1"/>
  <rowBreaks count="2" manualBreakCount="2">
    <brk id="35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I21" sqref="I21"/>
    </sheetView>
  </sheetViews>
  <sheetFormatPr defaultColWidth="9.140625" defaultRowHeight="12.75"/>
  <cols>
    <col min="1" max="1" width="4.57421875" style="125" customWidth="1"/>
    <col min="2" max="2" width="7.421875" style="125" customWidth="1"/>
    <col min="3" max="3" width="39.7109375" style="185" customWidth="1"/>
    <col min="4" max="4" width="11.57421875" style="125" customWidth="1"/>
    <col min="5" max="5" width="10.421875" style="125" customWidth="1"/>
    <col min="6" max="6" width="10.140625" style="125" customWidth="1"/>
    <col min="7" max="16384" width="9.140625" style="125" customWidth="1"/>
  </cols>
  <sheetData>
    <row r="1" spans="1:7" ht="38.25">
      <c r="A1" s="122" t="s">
        <v>154</v>
      </c>
      <c r="B1" s="123" t="s">
        <v>168</v>
      </c>
      <c r="C1" s="123" t="s">
        <v>155</v>
      </c>
      <c r="D1" s="123" t="s">
        <v>156</v>
      </c>
      <c r="E1" s="123" t="s">
        <v>157</v>
      </c>
      <c r="F1" s="123" t="s">
        <v>158</v>
      </c>
      <c r="G1" s="124" t="s">
        <v>167</v>
      </c>
    </row>
    <row r="2" spans="1:7" ht="12.75">
      <c r="A2" s="126"/>
      <c r="B2" s="127"/>
      <c r="C2" s="127" t="s">
        <v>169</v>
      </c>
      <c r="D2" s="128">
        <f>D3+D30+D54+D56+D58+D60+D66+D68+D71</f>
        <v>370080373</v>
      </c>
      <c r="E2" s="128">
        <f>E3+E30+E54+E56+E58+E60+E66+E68+E71</f>
        <v>52564392</v>
      </c>
      <c r="F2" s="128">
        <f>F3+F30+F54+F56+F58+F60+F66+F68+F71</f>
        <v>40700058</v>
      </c>
      <c r="G2" s="129"/>
    </row>
    <row r="3" spans="1:7" s="132" customFormat="1" ht="12.75">
      <c r="A3" s="130"/>
      <c r="B3" s="130"/>
      <c r="C3" s="130" t="s">
        <v>160</v>
      </c>
      <c r="D3" s="131">
        <f>D4+D12+D14+D24</f>
        <v>201877379</v>
      </c>
      <c r="E3" s="131">
        <f>E4+E12+E14+E24</f>
        <v>7058802</v>
      </c>
      <c r="F3" s="131">
        <f>F4+F12+F14+F24</f>
        <v>23050000</v>
      </c>
      <c r="G3" s="131"/>
    </row>
    <row r="4" spans="1:7" s="135" customFormat="1" ht="12.75">
      <c r="A4" s="133"/>
      <c r="B4" s="133"/>
      <c r="C4" s="133" t="s">
        <v>161</v>
      </c>
      <c r="D4" s="134">
        <f>D5+D6+D7+D8+D9+D10+D11</f>
        <v>7072957</v>
      </c>
      <c r="E4" s="134">
        <f>E5+E6+E7+E8+E9+E10+E11</f>
        <v>360000</v>
      </c>
      <c r="F4" s="134">
        <f>F5+F6+F7+F8+F9+F10+F11</f>
        <v>2920000</v>
      </c>
      <c r="G4" s="134"/>
    </row>
    <row r="5" spans="1:7" ht="25.5">
      <c r="A5" s="139">
        <v>1</v>
      </c>
      <c r="B5" s="136" t="s">
        <v>111</v>
      </c>
      <c r="C5" s="137" t="s">
        <v>176</v>
      </c>
      <c r="D5" s="138">
        <v>200000</v>
      </c>
      <c r="E5" s="136"/>
      <c r="F5" s="138">
        <v>200000</v>
      </c>
      <c r="G5" s="136"/>
    </row>
    <row r="6" spans="1:7" ht="12.75">
      <c r="A6" s="139">
        <v>2</v>
      </c>
      <c r="B6" s="136" t="s">
        <v>111</v>
      </c>
      <c r="C6" s="137" t="s">
        <v>130</v>
      </c>
      <c r="D6" s="138">
        <v>4758768</v>
      </c>
      <c r="E6" s="138">
        <v>360000</v>
      </c>
      <c r="F6" s="138">
        <v>1500000</v>
      </c>
      <c r="G6" s="136"/>
    </row>
    <row r="7" spans="1:7" ht="25.5">
      <c r="A7" s="139">
        <v>3</v>
      </c>
      <c r="B7" s="136" t="s">
        <v>111</v>
      </c>
      <c r="C7" s="137" t="s">
        <v>175</v>
      </c>
      <c r="D7" s="138">
        <v>300000</v>
      </c>
      <c r="E7" s="136"/>
      <c r="F7" s="138">
        <v>300000</v>
      </c>
      <c r="G7" s="136"/>
    </row>
    <row r="8" spans="1:7" ht="27.75" customHeight="1">
      <c r="A8" s="139">
        <v>4</v>
      </c>
      <c r="B8" s="136" t="s">
        <v>111</v>
      </c>
      <c r="C8" s="137" t="s">
        <v>159</v>
      </c>
      <c r="D8" s="138">
        <v>500000</v>
      </c>
      <c r="E8" s="136"/>
      <c r="F8" s="138">
        <v>500000</v>
      </c>
      <c r="G8" s="136"/>
    </row>
    <row r="9" spans="1:7" ht="12.75">
      <c r="A9" s="139">
        <v>5</v>
      </c>
      <c r="B9" s="139" t="s">
        <v>110</v>
      </c>
      <c r="C9" s="137" t="s">
        <v>170</v>
      </c>
      <c r="D9" s="140">
        <v>100000</v>
      </c>
      <c r="E9" s="141"/>
      <c r="F9" s="142">
        <v>100000</v>
      </c>
      <c r="G9" s="143"/>
    </row>
    <row r="10" spans="1:7" ht="25.5">
      <c r="A10" s="139">
        <v>6</v>
      </c>
      <c r="B10" s="139" t="s">
        <v>111</v>
      </c>
      <c r="C10" s="137" t="s">
        <v>137</v>
      </c>
      <c r="D10" s="140">
        <v>1194189</v>
      </c>
      <c r="E10" s="141"/>
      <c r="F10" s="142">
        <v>300000</v>
      </c>
      <c r="G10" s="143" t="s">
        <v>181</v>
      </c>
    </row>
    <row r="11" spans="1:7" ht="12.75">
      <c r="A11" s="139">
        <v>7</v>
      </c>
      <c r="B11" s="139" t="s">
        <v>111</v>
      </c>
      <c r="C11" s="137" t="s">
        <v>146</v>
      </c>
      <c r="D11" s="144">
        <v>20000</v>
      </c>
      <c r="E11" s="138"/>
      <c r="F11" s="142">
        <v>20000</v>
      </c>
      <c r="G11" s="143" t="s">
        <v>181</v>
      </c>
    </row>
    <row r="12" spans="1:7" s="148" customFormat="1" ht="12.75">
      <c r="A12" s="194"/>
      <c r="B12" s="145"/>
      <c r="C12" s="186" t="s">
        <v>152</v>
      </c>
      <c r="D12" s="147">
        <f>D13</f>
        <v>1400000</v>
      </c>
      <c r="E12" s="147">
        <f>E13</f>
        <v>0</v>
      </c>
      <c r="F12" s="147">
        <f>F13</f>
        <v>1400000</v>
      </c>
      <c r="G12" s="146"/>
    </row>
    <row r="13" spans="1:7" ht="12.75">
      <c r="A13" s="139">
        <v>1</v>
      </c>
      <c r="B13" s="143" t="s">
        <v>162</v>
      </c>
      <c r="C13" s="169" t="s">
        <v>149</v>
      </c>
      <c r="D13" s="138">
        <v>1400000</v>
      </c>
      <c r="E13" s="138">
        <v>0</v>
      </c>
      <c r="F13" s="138">
        <v>1400000</v>
      </c>
      <c r="G13" s="136"/>
    </row>
    <row r="14" spans="1:7" s="151" customFormat="1" ht="12.75">
      <c r="A14" s="158"/>
      <c r="B14" s="149"/>
      <c r="C14" s="186" t="s">
        <v>163</v>
      </c>
      <c r="D14" s="150">
        <f>D15+D16+D17+D18+D19+D20+D21+D22+F23</f>
        <v>192324422</v>
      </c>
      <c r="E14" s="150">
        <f>E15+E16+E17+E18+E19+E20+E21+E22</f>
        <v>6698802</v>
      </c>
      <c r="F14" s="150">
        <f>F15+F16+F17+F18+F19+F20+F21+F22+F23</f>
        <v>18280000</v>
      </c>
      <c r="G14" s="150"/>
    </row>
    <row r="15" spans="1:7" ht="25.5">
      <c r="A15" s="139">
        <v>1</v>
      </c>
      <c r="B15" s="139" t="s">
        <v>57</v>
      </c>
      <c r="C15" s="137" t="s">
        <v>76</v>
      </c>
      <c r="D15" s="140">
        <v>8324422</v>
      </c>
      <c r="E15" s="141">
        <v>3600000</v>
      </c>
      <c r="F15" s="152">
        <v>3480000</v>
      </c>
      <c r="G15" s="143"/>
    </row>
    <row r="16" spans="1:7" ht="12.75">
      <c r="A16" s="139">
        <v>2</v>
      </c>
      <c r="B16" s="139" t="s">
        <v>57</v>
      </c>
      <c r="C16" s="137" t="s">
        <v>75</v>
      </c>
      <c r="D16" s="141">
        <v>173200000</v>
      </c>
      <c r="E16" s="138">
        <v>3098802</v>
      </c>
      <c r="F16" s="141">
        <v>4000000</v>
      </c>
      <c r="G16" s="143"/>
    </row>
    <row r="17" spans="1:7" ht="12.75">
      <c r="A17" s="139">
        <v>3</v>
      </c>
      <c r="B17" s="153" t="s">
        <v>126</v>
      </c>
      <c r="C17" s="169" t="s">
        <v>150</v>
      </c>
      <c r="D17" s="154">
        <v>400000</v>
      </c>
      <c r="E17" s="155"/>
      <c r="F17" s="154">
        <v>400000</v>
      </c>
      <c r="G17" s="156"/>
    </row>
    <row r="18" spans="1:7" ht="25.5">
      <c r="A18" s="139">
        <v>4</v>
      </c>
      <c r="B18" s="139" t="s">
        <v>126</v>
      </c>
      <c r="C18" s="137" t="s">
        <v>174</v>
      </c>
      <c r="D18" s="140">
        <v>2000000</v>
      </c>
      <c r="E18" s="141"/>
      <c r="F18" s="141">
        <v>2000000</v>
      </c>
      <c r="G18" s="143"/>
    </row>
    <row r="19" spans="1:7" ht="15" customHeight="1">
      <c r="A19" s="139">
        <v>5</v>
      </c>
      <c r="B19" s="139" t="s">
        <v>126</v>
      </c>
      <c r="C19" s="157" t="s">
        <v>171</v>
      </c>
      <c r="D19" s="141">
        <v>4000000</v>
      </c>
      <c r="E19" s="152"/>
      <c r="F19" s="141">
        <v>4000000</v>
      </c>
      <c r="G19" s="143"/>
    </row>
    <row r="20" spans="1:7" ht="15.75" customHeight="1">
      <c r="A20" s="139">
        <v>6</v>
      </c>
      <c r="B20" s="139" t="s">
        <v>126</v>
      </c>
      <c r="C20" s="157" t="s">
        <v>172</v>
      </c>
      <c r="D20" s="141">
        <v>4000000</v>
      </c>
      <c r="E20" s="152"/>
      <c r="F20" s="141">
        <v>4000000</v>
      </c>
      <c r="G20" s="143"/>
    </row>
    <row r="21" spans="1:7" ht="12.75">
      <c r="A21" s="139">
        <v>7</v>
      </c>
      <c r="B21" s="139" t="s">
        <v>153</v>
      </c>
      <c r="C21" s="137" t="s">
        <v>147</v>
      </c>
      <c r="D21" s="144">
        <v>112000</v>
      </c>
      <c r="E21" s="138"/>
      <c r="F21" s="142">
        <v>112000</v>
      </c>
      <c r="G21" s="143"/>
    </row>
    <row r="22" spans="1:7" ht="12.75">
      <c r="A22" s="139">
        <v>8</v>
      </c>
      <c r="B22" s="139" t="s">
        <v>153</v>
      </c>
      <c r="C22" s="137" t="s">
        <v>148</v>
      </c>
      <c r="D22" s="144">
        <v>80000</v>
      </c>
      <c r="E22" s="138"/>
      <c r="F22" s="142">
        <v>80000</v>
      </c>
      <c r="G22" s="143"/>
    </row>
    <row r="23" spans="1:7" ht="12.75">
      <c r="A23" s="143">
        <v>9</v>
      </c>
      <c r="B23" s="139" t="s">
        <v>153</v>
      </c>
      <c r="C23" s="137" t="s">
        <v>182</v>
      </c>
      <c r="D23" s="138">
        <v>208000</v>
      </c>
      <c r="E23" s="136"/>
      <c r="F23" s="138">
        <v>208000</v>
      </c>
      <c r="G23" s="136"/>
    </row>
    <row r="24" spans="1:7" s="151" customFormat="1" ht="12.75">
      <c r="A24" s="158"/>
      <c r="B24" s="158"/>
      <c r="C24" s="187" t="s">
        <v>164</v>
      </c>
      <c r="D24" s="159">
        <f>D25+D27</f>
        <v>1080000</v>
      </c>
      <c r="E24" s="159">
        <f>E25+E27</f>
        <v>0</v>
      </c>
      <c r="F24" s="159">
        <f>F25+F27</f>
        <v>450000</v>
      </c>
      <c r="G24" s="149"/>
    </row>
    <row r="25" spans="1:7" ht="12.75">
      <c r="A25" s="161"/>
      <c r="B25" s="161"/>
      <c r="C25" s="167" t="s">
        <v>177</v>
      </c>
      <c r="D25" s="162">
        <f>D26</f>
        <v>150000</v>
      </c>
      <c r="E25" s="162">
        <f>E26</f>
        <v>0</v>
      </c>
      <c r="F25" s="162">
        <f>F26</f>
        <v>150000</v>
      </c>
      <c r="G25" s="163"/>
    </row>
    <row r="26" spans="1:7" ht="24">
      <c r="A26" s="139">
        <v>1</v>
      </c>
      <c r="B26" s="139" t="s">
        <v>112</v>
      </c>
      <c r="C26" s="164" t="s">
        <v>47</v>
      </c>
      <c r="D26" s="141">
        <v>150000</v>
      </c>
      <c r="E26" s="165"/>
      <c r="F26" s="141">
        <v>150000</v>
      </c>
      <c r="G26" s="166"/>
    </row>
    <row r="27" spans="1:7" ht="12.75">
      <c r="A27" s="161"/>
      <c r="B27" s="160"/>
      <c r="C27" s="167" t="s">
        <v>173</v>
      </c>
      <c r="D27" s="162">
        <f>D28+D29</f>
        <v>930000</v>
      </c>
      <c r="E27" s="162">
        <f>E28+E29</f>
        <v>0</v>
      </c>
      <c r="F27" s="162">
        <f>F28+F29</f>
        <v>300000</v>
      </c>
      <c r="G27" s="160"/>
    </row>
    <row r="28" spans="1:7" ht="12.75">
      <c r="A28" s="195">
        <v>1</v>
      </c>
      <c r="B28" s="168" t="s">
        <v>112</v>
      </c>
      <c r="C28" s="169" t="s">
        <v>178</v>
      </c>
      <c r="D28" s="155">
        <v>50000</v>
      </c>
      <c r="E28" s="170"/>
      <c r="F28" s="155">
        <v>50000</v>
      </c>
      <c r="G28" s="153"/>
    </row>
    <row r="29" spans="1:7" ht="51">
      <c r="A29" s="195">
        <v>2</v>
      </c>
      <c r="B29" s="139" t="s">
        <v>112</v>
      </c>
      <c r="C29" s="171" t="s">
        <v>179</v>
      </c>
      <c r="D29" s="172">
        <v>880000</v>
      </c>
      <c r="E29" s="173"/>
      <c r="F29" s="172">
        <v>250000</v>
      </c>
      <c r="G29" s="174"/>
    </row>
    <row r="30" spans="1:7" ht="25.5">
      <c r="A30" s="196"/>
      <c r="B30" s="175"/>
      <c r="C30" s="188" t="s">
        <v>180</v>
      </c>
      <c r="D30" s="176">
        <f>D31+D33+D35+D37+D40+D42+D44+D46+D48+D50+D52</f>
        <v>19944973</v>
      </c>
      <c r="E30" s="176">
        <f>E31+E33+E35+E37+E40+E42+E44+E46+E48+E50+E52</f>
        <v>150000</v>
      </c>
      <c r="F30" s="176">
        <f>F31+F33+F35+F37+F40+F42+F44+F46+F48+F50+F52</f>
        <v>3000000</v>
      </c>
      <c r="G30" s="177"/>
    </row>
    <row r="31" spans="1:7" ht="12.75">
      <c r="A31" s="161"/>
      <c r="B31" s="160"/>
      <c r="C31" s="167" t="s">
        <v>183</v>
      </c>
      <c r="D31" s="178">
        <f>D32</f>
        <v>460000</v>
      </c>
      <c r="E31" s="178">
        <f>E32</f>
        <v>0</v>
      </c>
      <c r="F31" s="178">
        <f>F32</f>
        <v>100000</v>
      </c>
      <c r="G31" s="178"/>
    </row>
    <row r="32" spans="1:7" ht="25.5">
      <c r="A32" s="139">
        <v>1</v>
      </c>
      <c r="B32" s="143" t="s">
        <v>114</v>
      </c>
      <c r="C32" s="137" t="s">
        <v>71</v>
      </c>
      <c r="D32" s="138">
        <v>460000</v>
      </c>
      <c r="E32" s="138"/>
      <c r="F32" s="144">
        <v>100000</v>
      </c>
      <c r="G32" s="143"/>
    </row>
    <row r="33" spans="1:7" ht="12.75">
      <c r="A33" s="161"/>
      <c r="B33" s="160"/>
      <c r="C33" s="167" t="s">
        <v>184</v>
      </c>
      <c r="D33" s="178">
        <f>D34</f>
        <v>2709746</v>
      </c>
      <c r="E33" s="178">
        <f>E34</f>
        <v>0</v>
      </c>
      <c r="F33" s="178">
        <f>F34</f>
        <v>300000</v>
      </c>
      <c r="G33" s="179"/>
    </row>
    <row r="34" spans="1:7" ht="38.25">
      <c r="A34" s="139">
        <v>1</v>
      </c>
      <c r="B34" s="143" t="s">
        <v>114</v>
      </c>
      <c r="C34" s="137" t="s">
        <v>63</v>
      </c>
      <c r="D34" s="138">
        <v>2709746</v>
      </c>
      <c r="E34" s="138"/>
      <c r="F34" s="144">
        <v>300000</v>
      </c>
      <c r="G34" s="143"/>
    </row>
    <row r="35" spans="1:7" ht="12.75">
      <c r="A35" s="161"/>
      <c r="B35" s="160"/>
      <c r="C35" s="167" t="s">
        <v>185</v>
      </c>
      <c r="D35" s="178">
        <f>D36</f>
        <v>100000</v>
      </c>
      <c r="E35" s="178">
        <f>E36</f>
        <v>0</v>
      </c>
      <c r="F35" s="178">
        <f>F36</f>
        <v>100000</v>
      </c>
      <c r="G35" s="179"/>
    </row>
    <row r="36" spans="1:7" ht="12.75">
      <c r="A36" s="197">
        <v>1</v>
      </c>
      <c r="B36" s="160"/>
      <c r="C36" s="169" t="s">
        <v>121</v>
      </c>
      <c r="D36" s="170">
        <v>100000</v>
      </c>
      <c r="E36" s="170"/>
      <c r="F36" s="170">
        <v>100000</v>
      </c>
      <c r="G36" s="179"/>
    </row>
    <row r="37" spans="1:7" ht="12.75">
      <c r="A37" s="161"/>
      <c r="B37" s="160"/>
      <c r="C37" s="167" t="s">
        <v>186</v>
      </c>
      <c r="D37" s="178">
        <f>D38+D39</f>
        <v>3600000</v>
      </c>
      <c r="E37" s="178">
        <f>E38+E39</f>
        <v>0</v>
      </c>
      <c r="F37" s="178">
        <f>F38+F39</f>
        <v>200000</v>
      </c>
      <c r="G37" s="178"/>
    </row>
    <row r="38" spans="1:7" ht="12.75">
      <c r="A38" s="139">
        <v>1</v>
      </c>
      <c r="B38" s="143" t="s">
        <v>114</v>
      </c>
      <c r="C38" s="137" t="s">
        <v>60</v>
      </c>
      <c r="D38" s="138">
        <v>1900000</v>
      </c>
      <c r="E38" s="138"/>
      <c r="F38" s="138">
        <v>140000</v>
      </c>
      <c r="G38" s="143"/>
    </row>
    <row r="39" spans="1:7" ht="25.5">
      <c r="A39" s="139">
        <v>2</v>
      </c>
      <c r="B39" s="143" t="s">
        <v>114</v>
      </c>
      <c r="C39" s="137" t="s">
        <v>61</v>
      </c>
      <c r="D39" s="138">
        <v>1700000</v>
      </c>
      <c r="E39" s="138"/>
      <c r="F39" s="138">
        <v>60000</v>
      </c>
      <c r="G39" s="143"/>
    </row>
    <row r="40" spans="1:7" ht="12.75">
      <c r="A40" s="161"/>
      <c r="B40" s="160"/>
      <c r="C40" s="167" t="s">
        <v>187</v>
      </c>
      <c r="D40" s="178">
        <f>D41</f>
        <v>1670000</v>
      </c>
      <c r="E40" s="178">
        <f>E41</f>
        <v>150000</v>
      </c>
      <c r="F40" s="178">
        <f>F41</f>
        <v>200000</v>
      </c>
      <c r="G40" s="179"/>
    </row>
    <row r="41" spans="1:7" ht="25.5">
      <c r="A41" s="139">
        <v>1</v>
      </c>
      <c r="B41" s="143" t="s">
        <v>114</v>
      </c>
      <c r="C41" s="189" t="s">
        <v>78</v>
      </c>
      <c r="D41" s="138">
        <v>1670000</v>
      </c>
      <c r="E41" s="138">
        <v>150000</v>
      </c>
      <c r="F41" s="138">
        <v>200000</v>
      </c>
      <c r="G41" s="143"/>
    </row>
    <row r="42" spans="1:7" ht="12.75">
      <c r="A42" s="161"/>
      <c r="B42" s="160"/>
      <c r="C42" s="167" t="s">
        <v>188</v>
      </c>
      <c r="D42" s="178">
        <f>D43</f>
        <v>500000</v>
      </c>
      <c r="E42" s="178">
        <f>E43</f>
        <v>0</v>
      </c>
      <c r="F42" s="178">
        <f>F43</f>
        <v>500000</v>
      </c>
      <c r="G42" s="179"/>
    </row>
    <row r="43" spans="1:7" ht="25.5">
      <c r="A43" s="195">
        <v>1</v>
      </c>
      <c r="B43" s="143" t="s">
        <v>114</v>
      </c>
      <c r="C43" s="169" t="s">
        <v>83</v>
      </c>
      <c r="D43" s="170">
        <v>500000</v>
      </c>
      <c r="E43" s="170"/>
      <c r="F43" s="155">
        <v>500000</v>
      </c>
      <c r="G43" s="143"/>
    </row>
    <row r="44" spans="1:7" ht="14.25" customHeight="1">
      <c r="A44" s="161"/>
      <c r="B44" s="160"/>
      <c r="C44" s="167" t="s">
        <v>189</v>
      </c>
      <c r="D44" s="178">
        <f>D45</f>
        <v>120000</v>
      </c>
      <c r="E44" s="178">
        <f>E45</f>
        <v>0</v>
      </c>
      <c r="F44" s="178">
        <f>F45</f>
        <v>200000</v>
      </c>
      <c r="G44" s="179"/>
    </row>
    <row r="45" spans="1:7" ht="12.75">
      <c r="A45" s="139">
        <v>2</v>
      </c>
      <c r="B45" s="143" t="s">
        <v>114</v>
      </c>
      <c r="C45" s="137" t="s">
        <v>124</v>
      </c>
      <c r="D45" s="138">
        <v>120000</v>
      </c>
      <c r="E45" s="138"/>
      <c r="F45" s="138">
        <v>200000</v>
      </c>
      <c r="G45" s="143"/>
    </row>
    <row r="46" spans="1:7" s="180" customFormat="1" ht="14.25" customHeight="1">
      <c r="A46" s="161"/>
      <c r="B46" s="160"/>
      <c r="C46" s="167" t="s">
        <v>190</v>
      </c>
      <c r="D46" s="178">
        <f>D47</f>
        <v>100000</v>
      </c>
      <c r="E46" s="178">
        <f>E47</f>
        <v>0</v>
      </c>
      <c r="F46" s="178">
        <f>F47</f>
        <v>100000</v>
      </c>
      <c r="G46" s="160"/>
    </row>
    <row r="47" spans="1:7" ht="12.75">
      <c r="A47" s="139">
        <v>1</v>
      </c>
      <c r="B47" s="181" t="s">
        <v>114</v>
      </c>
      <c r="C47" s="137" t="s">
        <v>121</v>
      </c>
      <c r="D47" s="138">
        <v>100000</v>
      </c>
      <c r="E47" s="138"/>
      <c r="F47" s="138">
        <v>100000</v>
      </c>
      <c r="G47" s="143"/>
    </row>
    <row r="48" spans="1:7" ht="12.75" customHeight="1">
      <c r="A48" s="161"/>
      <c r="B48" s="160"/>
      <c r="C48" s="167" t="s">
        <v>191</v>
      </c>
      <c r="D48" s="178">
        <f>D49</f>
        <v>1445472</v>
      </c>
      <c r="E48" s="178">
        <f>E49</f>
        <v>0</v>
      </c>
      <c r="F48" s="178">
        <f>F49</f>
        <v>200000</v>
      </c>
      <c r="G48" s="179"/>
    </row>
    <row r="49" spans="1:7" ht="25.5">
      <c r="A49" s="139"/>
      <c r="B49" s="143" t="s">
        <v>114</v>
      </c>
      <c r="C49" s="137" t="s">
        <v>79</v>
      </c>
      <c r="D49" s="138">
        <v>1445472</v>
      </c>
      <c r="E49" s="138"/>
      <c r="F49" s="138">
        <v>200000</v>
      </c>
      <c r="G49" s="143"/>
    </row>
    <row r="50" spans="1:7" ht="16.5" customHeight="1">
      <c r="A50" s="161"/>
      <c r="B50" s="160"/>
      <c r="C50" s="167" t="s">
        <v>192</v>
      </c>
      <c r="D50" s="178">
        <f>D51</f>
        <v>9129755</v>
      </c>
      <c r="E50" s="178">
        <f>E51</f>
        <v>0</v>
      </c>
      <c r="F50" s="178">
        <f>F51</f>
        <v>1000000</v>
      </c>
      <c r="G50" s="179"/>
    </row>
    <row r="51" spans="1:11" ht="51">
      <c r="A51" s="139">
        <v>1</v>
      </c>
      <c r="B51" s="139" t="s">
        <v>114</v>
      </c>
      <c r="C51" s="182" t="s">
        <v>64</v>
      </c>
      <c r="D51" s="141">
        <v>9129755</v>
      </c>
      <c r="E51" s="141"/>
      <c r="F51" s="141">
        <v>1000000</v>
      </c>
      <c r="G51" s="166"/>
      <c r="K51" s="241"/>
    </row>
    <row r="52" spans="1:7" ht="12.75">
      <c r="A52" s="161"/>
      <c r="B52" s="160"/>
      <c r="C52" s="167" t="s">
        <v>193</v>
      </c>
      <c r="D52" s="178">
        <f>D53</f>
        <v>110000</v>
      </c>
      <c r="E52" s="178">
        <f>E53</f>
        <v>0</v>
      </c>
      <c r="F52" s="178">
        <f>F53</f>
        <v>100000</v>
      </c>
      <c r="G52" s="178"/>
    </row>
    <row r="53" spans="1:7" ht="12.75">
      <c r="A53" s="139">
        <v>1</v>
      </c>
      <c r="B53" s="143" t="s">
        <v>114</v>
      </c>
      <c r="C53" s="137" t="s">
        <v>48</v>
      </c>
      <c r="D53" s="138">
        <v>110000</v>
      </c>
      <c r="E53" s="138"/>
      <c r="F53" s="138">
        <v>100000</v>
      </c>
      <c r="G53" s="143"/>
    </row>
    <row r="54" spans="1:7" ht="25.5">
      <c r="A54" s="196"/>
      <c r="B54" s="175"/>
      <c r="C54" s="188" t="s">
        <v>38</v>
      </c>
      <c r="D54" s="176">
        <f>D55</f>
        <v>100000</v>
      </c>
      <c r="E54" s="176">
        <f>E55</f>
        <v>0</v>
      </c>
      <c r="F54" s="176">
        <f>F55</f>
        <v>100000</v>
      </c>
      <c r="G54" s="177"/>
    </row>
    <row r="55" spans="1:7" ht="25.5">
      <c r="A55" s="139">
        <v>1</v>
      </c>
      <c r="B55" s="143" t="s">
        <v>116</v>
      </c>
      <c r="C55" s="137" t="s">
        <v>119</v>
      </c>
      <c r="D55" s="138">
        <v>100000</v>
      </c>
      <c r="E55" s="138"/>
      <c r="F55" s="138">
        <v>100000</v>
      </c>
      <c r="G55" s="143"/>
    </row>
    <row r="56" spans="1:7" ht="25.5">
      <c r="A56" s="196"/>
      <c r="B56" s="175"/>
      <c r="C56" s="188" t="s">
        <v>40</v>
      </c>
      <c r="D56" s="176">
        <f>D57</f>
        <v>200000</v>
      </c>
      <c r="E56" s="176">
        <f>E57</f>
        <v>0</v>
      </c>
      <c r="F56" s="176">
        <f>F57</f>
        <v>100000</v>
      </c>
      <c r="G56" s="177"/>
    </row>
    <row r="57" spans="1:7" ht="25.5">
      <c r="A57" s="139">
        <v>1</v>
      </c>
      <c r="B57" s="143" t="s">
        <v>116</v>
      </c>
      <c r="C57" s="137" t="s">
        <v>122</v>
      </c>
      <c r="D57" s="138">
        <v>200000</v>
      </c>
      <c r="E57" s="138"/>
      <c r="F57" s="138">
        <v>100000</v>
      </c>
      <c r="G57" s="143"/>
    </row>
    <row r="58" spans="1:7" ht="25.5">
      <c r="A58" s="196"/>
      <c r="B58" s="175"/>
      <c r="C58" s="188" t="s">
        <v>108</v>
      </c>
      <c r="D58" s="176">
        <f>D59</f>
        <v>200000</v>
      </c>
      <c r="E58" s="176">
        <f>E59</f>
        <v>0</v>
      </c>
      <c r="F58" s="176">
        <f>F59</f>
        <v>100000</v>
      </c>
      <c r="G58" s="176"/>
    </row>
    <row r="59" spans="1:7" ht="12.75">
      <c r="A59" s="139">
        <v>1</v>
      </c>
      <c r="B59" s="143" t="s">
        <v>116</v>
      </c>
      <c r="C59" s="137" t="s">
        <v>80</v>
      </c>
      <c r="D59" s="138">
        <v>200000</v>
      </c>
      <c r="E59" s="138"/>
      <c r="F59" s="144">
        <v>100000</v>
      </c>
      <c r="G59" s="143"/>
    </row>
    <row r="60" spans="1:7" ht="25.5">
      <c r="A60" s="198"/>
      <c r="B60" s="175"/>
      <c r="C60" s="190" t="s">
        <v>23</v>
      </c>
      <c r="D60" s="183">
        <f>D61+D62+D63+D64+D65</f>
        <v>50974383</v>
      </c>
      <c r="E60" s="183">
        <f>E61+E62+E63+E64+E65</f>
        <v>21578315</v>
      </c>
      <c r="F60" s="183">
        <f>F61+F62+F63+F64+F65</f>
        <v>5000000</v>
      </c>
      <c r="G60" s="184"/>
    </row>
    <row r="61" spans="1:7" ht="25.5">
      <c r="A61" s="195">
        <v>1</v>
      </c>
      <c r="B61" s="143" t="s">
        <v>118</v>
      </c>
      <c r="C61" s="191" t="s">
        <v>145</v>
      </c>
      <c r="D61" s="170">
        <v>43486575</v>
      </c>
      <c r="E61" s="170">
        <v>21578315</v>
      </c>
      <c r="F61" s="170">
        <v>4200000</v>
      </c>
      <c r="G61" s="143"/>
    </row>
    <row r="62" spans="1:7" ht="25.5">
      <c r="A62" s="139">
        <v>2</v>
      </c>
      <c r="B62" s="143" t="s">
        <v>113</v>
      </c>
      <c r="C62" s="192" t="s">
        <v>67</v>
      </c>
      <c r="D62" s="138">
        <v>720000</v>
      </c>
      <c r="E62" s="138"/>
      <c r="F62" s="138">
        <v>400000</v>
      </c>
      <c r="G62" s="143"/>
    </row>
    <row r="63" spans="1:7" ht="25.5">
      <c r="A63" s="139">
        <v>3</v>
      </c>
      <c r="B63" s="143" t="s">
        <v>113</v>
      </c>
      <c r="C63" s="137" t="s">
        <v>151</v>
      </c>
      <c r="D63" s="138">
        <v>107808</v>
      </c>
      <c r="E63" s="138"/>
      <c r="F63" s="138">
        <v>100000</v>
      </c>
      <c r="G63" s="143"/>
    </row>
    <row r="64" spans="1:7" ht="64.5" customHeight="1">
      <c r="A64" s="139">
        <v>4</v>
      </c>
      <c r="B64" s="139" t="s">
        <v>113</v>
      </c>
      <c r="C64" s="137" t="s">
        <v>165</v>
      </c>
      <c r="D64" s="138">
        <v>6560000</v>
      </c>
      <c r="E64" s="138"/>
      <c r="F64" s="138">
        <v>200000</v>
      </c>
      <c r="G64" s="143"/>
    </row>
    <row r="65" spans="1:7" ht="12.75">
      <c r="A65" s="139">
        <v>5</v>
      </c>
      <c r="B65" s="143" t="s">
        <v>113</v>
      </c>
      <c r="C65" s="137" t="s">
        <v>69</v>
      </c>
      <c r="D65" s="138">
        <v>100000</v>
      </c>
      <c r="E65" s="138"/>
      <c r="F65" s="138">
        <v>100000</v>
      </c>
      <c r="G65" s="143"/>
    </row>
    <row r="66" spans="1:7" ht="12.75">
      <c r="A66" s="199"/>
      <c r="B66" s="183"/>
      <c r="C66" s="193" t="s">
        <v>166</v>
      </c>
      <c r="D66" s="183">
        <f>D67</f>
        <v>150000</v>
      </c>
      <c r="E66" s="183">
        <f>E67</f>
        <v>0</v>
      </c>
      <c r="F66" s="183">
        <f>F67</f>
        <v>150000</v>
      </c>
      <c r="G66" s="183"/>
    </row>
    <row r="67" spans="1:7" ht="12.75">
      <c r="A67" s="200">
        <v>1</v>
      </c>
      <c r="B67" s="143" t="s">
        <v>113</v>
      </c>
      <c r="C67" s="137" t="s">
        <v>44</v>
      </c>
      <c r="D67" s="138">
        <v>150000</v>
      </c>
      <c r="E67" s="136"/>
      <c r="F67" s="138">
        <v>150000</v>
      </c>
      <c r="G67" s="136"/>
    </row>
    <row r="68" spans="1:7" ht="12.75">
      <c r="A68" s="196"/>
      <c r="B68" s="175"/>
      <c r="C68" s="188" t="s">
        <v>55</v>
      </c>
      <c r="D68" s="176">
        <f>D69+D70</f>
        <v>59628638</v>
      </c>
      <c r="E68" s="176">
        <f>E69+E70</f>
        <v>3032275</v>
      </c>
      <c r="F68" s="176">
        <f>F69+F70</f>
        <v>4500000</v>
      </c>
      <c r="G68" s="176"/>
    </row>
    <row r="69" spans="1:7" ht="25.5">
      <c r="A69" s="139">
        <v>1</v>
      </c>
      <c r="B69" s="143" t="s">
        <v>57</v>
      </c>
      <c r="C69" s="137" t="s">
        <v>56</v>
      </c>
      <c r="D69" s="138">
        <v>6155888</v>
      </c>
      <c r="E69" s="138">
        <v>2063775</v>
      </c>
      <c r="F69" s="138">
        <v>2000000</v>
      </c>
      <c r="G69" s="143"/>
    </row>
    <row r="70" spans="1:7" ht="25.5">
      <c r="A70" s="139">
        <v>2</v>
      </c>
      <c r="B70" s="143" t="s">
        <v>57</v>
      </c>
      <c r="C70" s="137" t="s">
        <v>58</v>
      </c>
      <c r="D70" s="138">
        <v>53472750</v>
      </c>
      <c r="E70" s="138">
        <v>968500</v>
      </c>
      <c r="F70" s="138">
        <v>2500000</v>
      </c>
      <c r="G70" s="143"/>
    </row>
    <row r="71" spans="1:7" ht="12.75">
      <c r="A71" s="196"/>
      <c r="B71" s="175"/>
      <c r="C71" s="188" t="s">
        <v>35</v>
      </c>
      <c r="D71" s="176">
        <f>D72+D73</f>
        <v>37005000</v>
      </c>
      <c r="E71" s="176">
        <f>E72+E73</f>
        <v>20745000</v>
      </c>
      <c r="F71" s="176">
        <f>F72+F73</f>
        <v>4700058</v>
      </c>
      <c r="G71" s="177"/>
    </row>
    <row r="72" spans="1:7" ht="25.5">
      <c r="A72" s="195">
        <v>1</v>
      </c>
      <c r="B72" s="153" t="s">
        <v>115</v>
      </c>
      <c r="C72" s="169" t="s">
        <v>51</v>
      </c>
      <c r="D72" s="170">
        <v>30185000</v>
      </c>
      <c r="E72" s="170">
        <v>18625000</v>
      </c>
      <c r="F72" s="170">
        <v>2700058</v>
      </c>
      <c r="G72" s="153"/>
    </row>
    <row r="73" spans="1:7" ht="12.75">
      <c r="A73" s="195">
        <v>2</v>
      </c>
      <c r="B73" s="153" t="s">
        <v>115</v>
      </c>
      <c r="C73" s="169" t="s">
        <v>52</v>
      </c>
      <c r="D73" s="170">
        <v>6820000</v>
      </c>
      <c r="E73" s="170">
        <v>2120000</v>
      </c>
      <c r="F73" s="170">
        <v>2000000</v>
      </c>
      <c r="G73" s="153"/>
    </row>
  </sheetData>
  <printOptions horizontalCentered="1"/>
  <pageMargins left="0.6692913385826772" right="0.5511811023622047" top="1.4566929133858268" bottom="0.6299212598425197" header="0.5118110236220472" footer="0.4724409448818898"/>
  <pageSetup horizontalDpi="300" verticalDpi="300" orientation="portrait" paperSize="9" scale="85" r:id="rId1"/>
  <headerFooter alignWithMargins="0">
    <oddHeader>&amp;LCONSILIUL JUDETEAN MURES
D.T.D.P.J.I.
Serviciul Investitii&amp;C
PROGRAMUL DE INVESTITII AL CONSILIULUI JUDETEAN MURES
SI AL UNITATILOR SUBORDONATE
PE ANUL 2004
&amp;RAnexa Nr. 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H88"/>
  <sheetViews>
    <sheetView workbookViewId="0" topLeftCell="A1">
      <pane ySplit="2" topLeftCell="BM49" activePane="bottomLeft" state="frozen"/>
      <selection pane="topLeft" activeCell="A1" sqref="A1"/>
      <selection pane="bottomLeft" activeCell="K48" sqref="K48"/>
    </sheetView>
  </sheetViews>
  <sheetFormatPr defaultColWidth="9.140625" defaultRowHeight="12.75"/>
  <cols>
    <col min="1" max="1" width="4.57421875" style="125" customWidth="1"/>
    <col min="2" max="2" width="7.421875" style="125" customWidth="1"/>
    <col min="3" max="3" width="43.57421875" style="185" customWidth="1"/>
    <col min="4" max="7" width="10.140625" style="125" customWidth="1"/>
    <col min="8" max="8" width="9.140625" style="185" customWidth="1"/>
    <col min="9" max="16384" width="9.140625" style="125" customWidth="1"/>
  </cols>
  <sheetData>
    <row r="1" spans="1:8" ht="39.75">
      <c r="A1" s="122" t="s">
        <v>154</v>
      </c>
      <c r="B1" s="123" t="s">
        <v>168</v>
      </c>
      <c r="C1" s="123" t="s">
        <v>155</v>
      </c>
      <c r="D1" s="123" t="s">
        <v>194</v>
      </c>
      <c r="E1" s="220" t="s">
        <v>195</v>
      </c>
      <c r="F1" s="220" t="s">
        <v>196</v>
      </c>
      <c r="G1" s="123" t="s">
        <v>197</v>
      </c>
      <c r="H1" s="123" t="s">
        <v>167</v>
      </c>
    </row>
    <row r="2" spans="1:8" ht="12.75">
      <c r="A2" s="126"/>
      <c r="B2" s="127"/>
      <c r="C2" s="127" t="s">
        <v>169</v>
      </c>
      <c r="D2" s="128">
        <f>D3+D31+D56+D58+D60+D62+D69+D71+D76</f>
        <v>40700058</v>
      </c>
      <c r="E2" s="128">
        <f>E3+E31+E56+E58+E60+E62+E69+E71+E76</f>
        <v>13398000</v>
      </c>
      <c r="F2" s="128">
        <f>F3+F31+F56+F58+F60+F62+F69+F71+F76</f>
        <v>635000</v>
      </c>
      <c r="G2" s="128">
        <f>G3+G31+G56+G58+G60+G62+G69+G71+G76</f>
        <v>53463058</v>
      </c>
      <c r="H2" s="127"/>
    </row>
    <row r="3" spans="1:8" s="132" customFormat="1" ht="12.75">
      <c r="A3" s="130"/>
      <c r="B3" s="130"/>
      <c r="C3" s="130" t="s">
        <v>160</v>
      </c>
      <c r="D3" s="131">
        <f>D4+D13+D15+D25</f>
        <v>23050000</v>
      </c>
      <c r="E3" s="131">
        <f>E4+E13+E15+E25</f>
        <v>1438000</v>
      </c>
      <c r="F3" s="131">
        <f>F4+F13+F15+F25</f>
        <v>185000</v>
      </c>
      <c r="G3" s="235">
        <f>D3+E3-F3</f>
        <v>24303000</v>
      </c>
      <c r="H3" s="131"/>
    </row>
    <row r="4" spans="1:8" s="135" customFormat="1" ht="12.75">
      <c r="A4" s="133"/>
      <c r="B4" s="133"/>
      <c r="C4" s="133" t="s">
        <v>161</v>
      </c>
      <c r="D4" s="134">
        <f>D5+D6+D7+D8+D9+D10+D11+D12</f>
        <v>2920000</v>
      </c>
      <c r="E4" s="134">
        <f>E5+E6+E7+E8+E9+E10+E11+E12</f>
        <v>1030000</v>
      </c>
      <c r="F4" s="134">
        <f>F5+F6+F7+F8+F9+F10+F11+F12</f>
        <v>185000</v>
      </c>
      <c r="G4" s="234">
        <f aca="true" t="shared" si="0" ref="G4:G69">D4+E4-F4</f>
        <v>3765000</v>
      </c>
      <c r="H4" s="134"/>
    </row>
    <row r="5" spans="1:8" ht="25.5">
      <c r="A5" s="139">
        <v>1</v>
      </c>
      <c r="B5" s="136" t="s">
        <v>111</v>
      </c>
      <c r="C5" s="137" t="s">
        <v>176</v>
      </c>
      <c r="D5" s="138">
        <v>200000</v>
      </c>
      <c r="E5" s="138"/>
      <c r="F5" s="138"/>
      <c r="G5" s="233">
        <f t="shared" si="0"/>
        <v>200000</v>
      </c>
      <c r="H5" s="137"/>
    </row>
    <row r="6" spans="1:8" ht="12.75">
      <c r="A6" s="139">
        <v>2</v>
      </c>
      <c r="B6" s="136" t="s">
        <v>111</v>
      </c>
      <c r="C6" s="137" t="s">
        <v>130</v>
      </c>
      <c r="D6" s="138">
        <v>1500000</v>
      </c>
      <c r="E6" s="138"/>
      <c r="F6" s="138"/>
      <c r="G6" s="233">
        <f t="shared" si="0"/>
        <v>1500000</v>
      </c>
      <c r="H6" s="137"/>
    </row>
    <row r="7" spans="1:8" ht="25.5">
      <c r="A7" s="139">
        <v>3</v>
      </c>
      <c r="B7" s="136" t="s">
        <v>111</v>
      </c>
      <c r="C7" s="137" t="s">
        <v>175</v>
      </c>
      <c r="D7" s="138">
        <v>300000</v>
      </c>
      <c r="E7" s="138"/>
      <c r="F7" s="138">
        <v>185000</v>
      </c>
      <c r="G7" s="233">
        <f t="shared" si="0"/>
        <v>115000</v>
      </c>
      <c r="H7" s="137"/>
    </row>
    <row r="8" spans="1:8" ht="27.75" customHeight="1">
      <c r="A8" s="139">
        <v>4</v>
      </c>
      <c r="B8" s="136" t="s">
        <v>111</v>
      </c>
      <c r="C8" s="137" t="s">
        <v>159</v>
      </c>
      <c r="D8" s="138">
        <v>500000</v>
      </c>
      <c r="E8" s="138"/>
      <c r="F8" s="138"/>
      <c r="G8" s="233">
        <f t="shared" si="0"/>
        <v>500000</v>
      </c>
      <c r="H8" s="137"/>
    </row>
    <row r="9" spans="1:8" ht="12.75">
      <c r="A9" s="139">
        <v>5</v>
      </c>
      <c r="B9" s="139" t="s">
        <v>110</v>
      </c>
      <c r="C9" s="137" t="s">
        <v>170</v>
      </c>
      <c r="D9" s="142">
        <v>100000</v>
      </c>
      <c r="E9" s="142"/>
      <c r="F9" s="142"/>
      <c r="G9" s="233">
        <f t="shared" si="0"/>
        <v>100000</v>
      </c>
      <c r="H9" s="221"/>
    </row>
    <row r="10" spans="1:8" ht="25.5">
      <c r="A10" s="139">
        <v>6</v>
      </c>
      <c r="B10" s="139" t="s">
        <v>111</v>
      </c>
      <c r="C10" s="137" t="s">
        <v>137</v>
      </c>
      <c r="D10" s="142">
        <v>0</v>
      </c>
      <c r="E10" s="142">
        <v>300000</v>
      </c>
      <c r="F10" s="142"/>
      <c r="G10" s="233">
        <f t="shared" si="0"/>
        <v>300000</v>
      </c>
      <c r="H10" s="232" t="s">
        <v>207</v>
      </c>
    </row>
    <row r="11" spans="1:8" ht="12.75">
      <c r="A11" s="139">
        <v>7</v>
      </c>
      <c r="B11" s="139" t="s">
        <v>111</v>
      </c>
      <c r="C11" s="137" t="s">
        <v>198</v>
      </c>
      <c r="D11" s="142">
        <v>0</v>
      </c>
      <c r="E11" s="142">
        <v>20000</v>
      </c>
      <c r="F11" s="142"/>
      <c r="G11" s="233">
        <f t="shared" si="0"/>
        <v>20000</v>
      </c>
      <c r="H11" s="232"/>
    </row>
    <row r="12" spans="1:8" ht="25.5">
      <c r="A12" s="139">
        <v>8</v>
      </c>
      <c r="B12" s="139" t="s">
        <v>111</v>
      </c>
      <c r="C12" s="137" t="s">
        <v>199</v>
      </c>
      <c r="D12" s="142">
        <v>320000</v>
      </c>
      <c r="E12" s="142">
        <v>710000</v>
      </c>
      <c r="F12" s="142"/>
      <c r="G12" s="233">
        <f t="shared" si="0"/>
        <v>1030000</v>
      </c>
      <c r="H12" s="221"/>
    </row>
    <row r="13" spans="1:8" s="148" customFormat="1" ht="12.75">
      <c r="A13" s="194"/>
      <c r="B13" s="145"/>
      <c r="C13" s="186" t="s">
        <v>152</v>
      </c>
      <c r="D13" s="147">
        <f>D14</f>
        <v>1400000</v>
      </c>
      <c r="E13" s="147">
        <f>E14</f>
        <v>0</v>
      </c>
      <c r="F13" s="147">
        <f>F14</f>
        <v>0</v>
      </c>
      <c r="G13" s="234">
        <f t="shared" si="0"/>
        <v>1400000</v>
      </c>
      <c r="H13" s="147">
        <f>H14</f>
        <v>0</v>
      </c>
    </row>
    <row r="14" spans="1:8" ht="12.75">
      <c r="A14" s="139">
        <v>1</v>
      </c>
      <c r="B14" s="143" t="s">
        <v>162</v>
      </c>
      <c r="C14" s="169" t="s">
        <v>149</v>
      </c>
      <c r="D14" s="138">
        <v>1400000</v>
      </c>
      <c r="E14" s="138"/>
      <c r="F14" s="138"/>
      <c r="G14" s="233">
        <f t="shared" si="0"/>
        <v>1400000</v>
      </c>
      <c r="H14" s="137"/>
    </row>
    <row r="15" spans="1:8" s="151" customFormat="1" ht="12.75">
      <c r="A15" s="158"/>
      <c r="B15" s="149"/>
      <c r="C15" s="186" t="s">
        <v>163</v>
      </c>
      <c r="D15" s="150">
        <f>D16+D17+D18+D19+D20+D21+D22+D23+D24</f>
        <v>18280000</v>
      </c>
      <c r="E15" s="150">
        <f>E16+E17+E18+E19+E20+E21+E22+E23+E24</f>
        <v>408000</v>
      </c>
      <c r="F15" s="150">
        <f>F16+F17+F18+F19+F20+F21+F22+F23+F24</f>
        <v>0</v>
      </c>
      <c r="G15" s="234">
        <f t="shared" si="0"/>
        <v>18688000</v>
      </c>
      <c r="H15" s="150"/>
    </row>
    <row r="16" spans="1:8" ht="25.5">
      <c r="A16" s="139">
        <v>1</v>
      </c>
      <c r="B16" s="139" t="s">
        <v>57</v>
      </c>
      <c r="C16" s="137" t="s">
        <v>76</v>
      </c>
      <c r="D16" s="152">
        <v>3480000</v>
      </c>
      <c r="E16" s="152"/>
      <c r="F16" s="152"/>
      <c r="G16" s="233">
        <f t="shared" si="0"/>
        <v>3480000</v>
      </c>
      <c r="H16" s="221"/>
    </row>
    <row r="17" spans="1:8" ht="12.75">
      <c r="A17" s="139">
        <v>2</v>
      </c>
      <c r="B17" s="139" t="s">
        <v>57</v>
      </c>
      <c r="C17" s="137" t="s">
        <v>75</v>
      </c>
      <c r="D17" s="141">
        <v>4000000</v>
      </c>
      <c r="E17" s="141"/>
      <c r="F17" s="141"/>
      <c r="G17" s="233">
        <f t="shared" si="0"/>
        <v>4000000</v>
      </c>
      <c r="H17" s="221"/>
    </row>
    <row r="18" spans="1:8" ht="12.75">
      <c r="A18" s="139">
        <v>3</v>
      </c>
      <c r="B18" s="153" t="s">
        <v>126</v>
      </c>
      <c r="C18" s="169" t="s">
        <v>150</v>
      </c>
      <c r="D18" s="154">
        <v>400000</v>
      </c>
      <c r="E18" s="154"/>
      <c r="F18" s="154"/>
      <c r="G18" s="233">
        <f t="shared" si="0"/>
        <v>400000</v>
      </c>
      <c r="H18" s="222"/>
    </row>
    <row r="19" spans="1:8" ht="25.5">
      <c r="A19" s="139">
        <v>4</v>
      </c>
      <c r="B19" s="139" t="s">
        <v>126</v>
      </c>
      <c r="C19" s="137" t="s">
        <v>174</v>
      </c>
      <c r="D19" s="141">
        <v>2000000</v>
      </c>
      <c r="E19" s="141"/>
      <c r="F19" s="141"/>
      <c r="G19" s="233">
        <f t="shared" si="0"/>
        <v>2000000</v>
      </c>
      <c r="H19" s="221"/>
    </row>
    <row r="20" spans="1:8" ht="15" customHeight="1">
      <c r="A20" s="139">
        <v>5</v>
      </c>
      <c r="B20" s="139" t="s">
        <v>126</v>
      </c>
      <c r="C20" s="157" t="s">
        <v>171</v>
      </c>
      <c r="D20" s="141">
        <v>4000000</v>
      </c>
      <c r="E20" s="141"/>
      <c r="F20" s="141"/>
      <c r="G20" s="233">
        <f t="shared" si="0"/>
        <v>4000000</v>
      </c>
      <c r="H20" s="221"/>
    </row>
    <row r="21" spans="1:8" ht="15.75" customHeight="1">
      <c r="A21" s="139">
        <v>6</v>
      </c>
      <c r="B21" s="139" t="s">
        <v>126</v>
      </c>
      <c r="C21" s="157" t="s">
        <v>172</v>
      </c>
      <c r="D21" s="141">
        <v>4000000</v>
      </c>
      <c r="E21" s="141"/>
      <c r="F21" s="141"/>
      <c r="G21" s="233">
        <f t="shared" si="0"/>
        <v>4000000</v>
      </c>
      <c r="H21" s="221"/>
    </row>
    <row r="22" spans="1:8" ht="12.75" customHeight="1">
      <c r="A22" s="139">
        <v>7</v>
      </c>
      <c r="B22" s="139" t="s">
        <v>153</v>
      </c>
      <c r="C22" s="137" t="s">
        <v>147</v>
      </c>
      <c r="D22" s="142">
        <v>112000</v>
      </c>
      <c r="E22" s="142">
        <v>53000</v>
      </c>
      <c r="F22" s="142"/>
      <c r="G22" s="233">
        <f t="shared" si="0"/>
        <v>165000</v>
      </c>
      <c r="H22" s="290" t="s">
        <v>208</v>
      </c>
    </row>
    <row r="23" spans="1:8" ht="12.75">
      <c r="A23" s="139">
        <v>8</v>
      </c>
      <c r="B23" s="139" t="s">
        <v>153</v>
      </c>
      <c r="C23" s="137" t="s">
        <v>148</v>
      </c>
      <c r="D23" s="142">
        <v>80000</v>
      </c>
      <c r="E23" s="142">
        <v>55000</v>
      </c>
      <c r="F23" s="142"/>
      <c r="G23" s="233">
        <f t="shared" si="0"/>
        <v>135000</v>
      </c>
      <c r="H23" s="291"/>
    </row>
    <row r="24" spans="1:8" ht="12.75">
      <c r="A24" s="143">
        <v>9</v>
      </c>
      <c r="B24" s="139" t="s">
        <v>153</v>
      </c>
      <c r="C24" s="137" t="s">
        <v>182</v>
      </c>
      <c r="D24" s="138">
        <v>208000</v>
      </c>
      <c r="E24" s="138">
        <v>300000</v>
      </c>
      <c r="F24" s="138"/>
      <c r="G24" s="233">
        <f t="shared" si="0"/>
        <v>508000</v>
      </c>
      <c r="H24" s="137"/>
    </row>
    <row r="25" spans="1:8" s="151" customFormat="1" ht="12.75">
      <c r="A25" s="158"/>
      <c r="B25" s="158"/>
      <c r="C25" s="187" t="s">
        <v>164</v>
      </c>
      <c r="D25" s="159">
        <f>D26+D28</f>
        <v>450000</v>
      </c>
      <c r="E25" s="159">
        <f>E26+E28</f>
        <v>0</v>
      </c>
      <c r="F25" s="159">
        <f>F26+F28</f>
        <v>0</v>
      </c>
      <c r="G25" s="234">
        <f t="shared" si="0"/>
        <v>450000</v>
      </c>
      <c r="H25" s="223"/>
    </row>
    <row r="26" spans="1:8" ht="12.75">
      <c r="A26" s="161"/>
      <c r="B26" s="161"/>
      <c r="C26" s="167" t="s">
        <v>177</v>
      </c>
      <c r="D26" s="162">
        <f>D27</f>
        <v>150000</v>
      </c>
      <c r="E26" s="162">
        <f>E27</f>
        <v>0</v>
      </c>
      <c r="F26" s="162">
        <f>F27</f>
        <v>0</v>
      </c>
      <c r="G26" s="233">
        <f t="shared" si="0"/>
        <v>150000</v>
      </c>
      <c r="H26" s="224"/>
    </row>
    <row r="27" spans="1:8" ht="24">
      <c r="A27" s="139">
        <v>1</v>
      </c>
      <c r="B27" s="139" t="s">
        <v>112</v>
      </c>
      <c r="C27" s="164" t="s">
        <v>47</v>
      </c>
      <c r="D27" s="141">
        <v>150000</v>
      </c>
      <c r="E27" s="141"/>
      <c r="F27" s="141"/>
      <c r="G27" s="233">
        <f t="shared" si="0"/>
        <v>150000</v>
      </c>
      <c r="H27" s="182"/>
    </row>
    <row r="28" spans="1:8" ht="12.75">
      <c r="A28" s="161"/>
      <c r="B28" s="160"/>
      <c r="C28" s="167" t="s">
        <v>173</v>
      </c>
      <c r="D28" s="162">
        <f>D29+D30</f>
        <v>300000</v>
      </c>
      <c r="E28" s="162">
        <f>E29+E30</f>
        <v>0</v>
      </c>
      <c r="F28" s="162">
        <f>F29+F30</f>
        <v>0</v>
      </c>
      <c r="G28" s="233">
        <f t="shared" si="0"/>
        <v>300000</v>
      </c>
      <c r="H28" s="225"/>
    </row>
    <row r="29" spans="1:8" ht="12.75">
      <c r="A29" s="195">
        <v>1</v>
      </c>
      <c r="B29" s="168" t="s">
        <v>112</v>
      </c>
      <c r="C29" s="169" t="s">
        <v>178</v>
      </c>
      <c r="D29" s="155">
        <v>50000</v>
      </c>
      <c r="E29" s="155"/>
      <c r="F29" s="155"/>
      <c r="G29" s="233">
        <f t="shared" si="0"/>
        <v>50000</v>
      </c>
      <c r="H29" s="226"/>
    </row>
    <row r="30" spans="1:8" ht="51">
      <c r="A30" s="195">
        <v>2</v>
      </c>
      <c r="B30" s="139" t="s">
        <v>112</v>
      </c>
      <c r="C30" s="171" t="s">
        <v>179</v>
      </c>
      <c r="D30" s="172">
        <v>250000</v>
      </c>
      <c r="E30" s="172"/>
      <c r="F30" s="172"/>
      <c r="G30" s="233">
        <f t="shared" si="0"/>
        <v>250000</v>
      </c>
      <c r="H30" s="171"/>
    </row>
    <row r="31" spans="1:8" ht="12.75">
      <c r="A31" s="196"/>
      <c r="B31" s="175"/>
      <c r="C31" s="188" t="s">
        <v>180</v>
      </c>
      <c r="D31" s="176">
        <f>D32+D34+D36+D38+D41+D44+D46+D48+D50+D52+D54</f>
        <v>3000000</v>
      </c>
      <c r="E31" s="176">
        <f>E32+E34+E36+E38+E41+E44+E46+E48+E50+E52+E54</f>
        <v>600000</v>
      </c>
      <c r="F31" s="176">
        <f>F32+F34+F36+F38+F41+F44+F46+F48+F50+F52+F54</f>
        <v>0</v>
      </c>
      <c r="G31" s="235">
        <f t="shared" si="0"/>
        <v>3600000</v>
      </c>
      <c r="H31" s="227"/>
    </row>
    <row r="32" spans="1:8" ht="12.75">
      <c r="A32" s="161"/>
      <c r="B32" s="160"/>
      <c r="C32" s="167" t="s">
        <v>183</v>
      </c>
      <c r="D32" s="178">
        <f>D33</f>
        <v>100000</v>
      </c>
      <c r="E32" s="178">
        <f>E33</f>
        <v>0</v>
      </c>
      <c r="F32" s="178">
        <f>F33</f>
        <v>0</v>
      </c>
      <c r="G32" s="233">
        <f t="shared" si="0"/>
        <v>100000</v>
      </c>
      <c r="H32" s="228"/>
    </row>
    <row r="33" spans="1:8" ht="12.75">
      <c r="A33" s="139">
        <v>1</v>
      </c>
      <c r="B33" s="143" t="s">
        <v>114</v>
      </c>
      <c r="C33" s="137" t="s">
        <v>71</v>
      </c>
      <c r="D33" s="144">
        <v>100000</v>
      </c>
      <c r="E33" s="144"/>
      <c r="F33" s="144"/>
      <c r="G33" s="233">
        <f t="shared" si="0"/>
        <v>100000</v>
      </c>
      <c r="H33" s="221"/>
    </row>
    <row r="34" spans="1:8" ht="12.75">
      <c r="A34" s="161"/>
      <c r="B34" s="160"/>
      <c r="C34" s="167" t="s">
        <v>184</v>
      </c>
      <c r="D34" s="178">
        <f>D35</f>
        <v>300000</v>
      </c>
      <c r="E34" s="178">
        <f>E35</f>
        <v>0</v>
      </c>
      <c r="F34" s="178">
        <f>F35</f>
        <v>0</v>
      </c>
      <c r="G34" s="233">
        <f t="shared" si="0"/>
        <v>300000</v>
      </c>
      <c r="H34" s="229"/>
    </row>
    <row r="35" spans="1:8" ht="38.25">
      <c r="A35" s="139">
        <v>1</v>
      </c>
      <c r="B35" s="143" t="s">
        <v>114</v>
      </c>
      <c r="C35" s="137" t="s">
        <v>63</v>
      </c>
      <c r="D35" s="144">
        <v>300000</v>
      </c>
      <c r="E35" s="144"/>
      <c r="F35" s="144"/>
      <c r="G35" s="233">
        <f t="shared" si="0"/>
        <v>300000</v>
      </c>
      <c r="H35" s="221"/>
    </row>
    <row r="36" spans="1:8" ht="12.75">
      <c r="A36" s="161"/>
      <c r="B36" s="160"/>
      <c r="C36" s="167" t="s">
        <v>185</v>
      </c>
      <c r="D36" s="178">
        <f>D37</f>
        <v>100000</v>
      </c>
      <c r="E36" s="178">
        <f>E37</f>
        <v>0</v>
      </c>
      <c r="F36" s="178">
        <f>F37</f>
        <v>0</v>
      </c>
      <c r="G36" s="233">
        <f t="shared" si="0"/>
        <v>100000</v>
      </c>
      <c r="H36" s="229"/>
    </row>
    <row r="37" spans="1:8" ht="12.75">
      <c r="A37" s="197">
        <v>1</v>
      </c>
      <c r="B37" s="160"/>
      <c r="C37" s="169" t="s">
        <v>121</v>
      </c>
      <c r="D37" s="170">
        <v>100000</v>
      </c>
      <c r="E37" s="170"/>
      <c r="F37" s="170"/>
      <c r="G37" s="233">
        <f t="shared" si="0"/>
        <v>100000</v>
      </c>
      <c r="H37" s="229"/>
    </row>
    <row r="38" spans="1:8" ht="12.75">
      <c r="A38" s="161"/>
      <c r="B38" s="160"/>
      <c r="C38" s="167" t="s">
        <v>186</v>
      </c>
      <c r="D38" s="178">
        <f>D39+D40</f>
        <v>200000</v>
      </c>
      <c r="E38" s="178">
        <f>E39+E40</f>
        <v>0</v>
      </c>
      <c r="F38" s="178">
        <f>F39+F40</f>
        <v>0</v>
      </c>
      <c r="G38" s="233">
        <f t="shared" si="0"/>
        <v>200000</v>
      </c>
      <c r="H38" s="228"/>
    </row>
    <row r="39" spans="1:8" ht="12.75">
      <c r="A39" s="139">
        <v>1</v>
      </c>
      <c r="B39" s="143" t="s">
        <v>114</v>
      </c>
      <c r="C39" s="137" t="s">
        <v>60</v>
      </c>
      <c r="D39" s="138">
        <v>140000</v>
      </c>
      <c r="E39" s="138"/>
      <c r="F39" s="138"/>
      <c r="G39" s="233">
        <f t="shared" si="0"/>
        <v>140000</v>
      </c>
      <c r="H39" s="221"/>
    </row>
    <row r="40" spans="1:8" ht="25.5">
      <c r="A40" s="139">
        <v>2</v>
      </c>
      <c r="B40" s="143" t="s">
        <v>114</v>
      </c>
      <c r="C40" s="137" t="s">
        <v>61</v>
      </c>
      <c r="D40" s="138">
        <v>60000</v>
      </c>
      <c r="E40" s="138"/>
      <c r="F40" s="138"/>
      <c r="G40" s="233">
        <f t="shared" si="0"/>
        <v>60000</v>
      </c>
      <c r="H40" s="221"/>
    </row>
    <row r="41" spans="1:8" ht="12.75">
      <c r="A41" s="161"/>
      <c r="B41" s="160"/>
      <c r="C41" s="167" t="s">
        <v>187</v>
      </c>
      <c r="D41" s="178">
        <f>D42</f>
        <v>200000</v>
      </c>
      <c r="E41" s="178">
        <f>E42+E43</f>
        <v>600000</v>
      </c>
      <c r="F41" s="178">
        <f>F42</f>
        <v>0</v>
      </c>
      <c r="G41" s="233">
        <f t="shared" si="0"/>
        <v>800000</v>
      </c>
      <c r="H41" s="229"/>
    </row>
    <row r="42" spans="1:8" ht="12.75" customHeight="1">
      <c r="A42" s="139">
        <v>1</v>
      </c>
      <c r="B42" s="143" t="s">
        <v>114</v>
      </c>
      <c r="C42" s="189" t="s">
        <v>78</v>
      </c>
      <c r="D42" s="138">
        <v>200000</v>
      </c>
      <c r="E42" s="138">
        <v>100000</v>
      </c>
      <c r="F42" s="138"/>
      <c r="G42" s="233">
        <f t="shared" si="0"/>
        <v>300000</v>
      </c>
      <c r="H42" s="221"/>
    </row>
    <row r="43" spans="1:8" ht="23.25" customHeight="1">
      <c r="A43" s="139"/>
      <c r="B43" s="143" t="s">
        <v>125</v>
      </c>
      <c r="C43" s="189" t="s">
        <v>206</v>
      </c>
      <c r="D43" s="138">
        <v>0</v>
      </c>
      <c r="E43" s="138">
        <v>500000</v>
      </c>
      <c r="F43" s="138"/>
      <c r="G43" s="233">
        <f t="shared" si="0"/>
        <v>500000</v>
      </c>
      <c r="H43" s="221"/>
    </row>
    <row r="44" spans="1:8" ht="12.75">
      <c r="A44" s="161"/>
      <c r="B44" s="160"/>
      <c r="C44" s="167" t="s">
        <v>188</v>
      </c>
      <c r="D44" s="178">
        <f>D45</f>
        <v>500000</v>
      </c>
      <c r="E44" s="178">
        <f>E45</f>
        <v>0</v>
      </c>
      <c r="F44" s="178">
        <f>F45</f>
        <v>0</v>
      </c>
      <c r="G44" s="233">
        <f t="shared" si="0"/>
        <v>500000</v>
      </c>
      <c r="H44" s="229"/>
    </row>
    <row r="45" spans="1:8" ht="12.75">
      <c r="A45" s="195">
        <v>1</v>
      </c>
      <c r="B45" s="143" t="s">
        <v>114</v>
      </c>
      <c r="C45" s="169" t="s">
        <v>211</v>
      </c>
      <c r="D45" s="155">
        <v>500000</v>
      </c>
      <c r="E45" s="155"/>
      <c r="F45" s="155"/>
      <c r="G45" s="233">
        <f t="shared" si="0"/>
        <v>500000</v>
      </c>
      <c r="H45" s="240"/>
    </row>
    <row r="46" spans="1:8" ht="14.25" customHeight="1">
      <c r="A46" s="161"/>
      <c r="B46" s="160"/>
      <c r="C46" s="167" t="s">
        <v>189</v>
      </c>
      <c r="D46" s="178">
        <f>D47</f>
        <v>200000</v>
      </c>
      <c r="E46" s="178">
        <f>E47</f>
        <v>0</v>
      </c>
      <c r="F46" s="178">
        <f>F47</f>
        <v>0</v>
      </c>
      <c r="G46" s="233">
        <f t="shared" si="0"/>
        <v>200000</v>
      </c>
      <c r="H46" s="229"/>
    </row>
    <row r="47" spans="1:8" ht="12.75">
      <c r="A47" s="139">
        <v>2</v>
      </c>
      <c r="B47" s="143" t="s">
        <v>114</v>
      </c>
      <c r="C47" s="137" t="s">
        <v>124</v>
      </c>
      <c r="D47" s="138">
        <v>200000</v>
      </c>
      <c r="E47" s="138"/>
      <c r="F47" s="138"/>
      <c r="G47" s="233">
        <f t="shared" si="0"/>
        <v>200000</v>
      </c>
      <c r="H47" s="221"/>
    </row>
    <row r="48" spans="1:8" s="180" customFormat="1" ht="14.25" customHeight="1">
      <c r="A48" s="161"/>
      <c r="B48" s="160"/>
      <c r="C48" s="167" t="s">
        <v>190</v>
      </c>
      <c r="D48" s="178">
        <f>D49</f>
        <v>100000</v>
      </c>
      <c r="E48" s="178">
        <f>E49</f>
        <v>0</v>
      </c>
      <c r="F48" s="178">
        <f>F49</f>
        <v>0</v>
      </c>
      <c r="G48" s="233">
        <f t="shared" si="0"/>
        <v>100000</v>
      </c>
      <c r="H48" s="225"/>
    </row>
    <row r="49" spans="1:8" ht="12.75">
      <c r="A49" s="139">
        <v>1</v>
      </c>
      <c r="B49" s="181" t="s">
        <v>114</v>
      </c>
      <c r="C49" s="137" t="s">
        <v>121</v>
      </c>
      <c r="D49" s="138">
        <v>100000</v>
      </c>
      <c r="E49" s="138"/>
      <c r="F49" s="138"/>
      <c r="G49" s="233">
        <f t="shared" si="0"/>
        <v>100000</v>
      </c>
      <c r="H49" s="221"/>
    </row>
    <row r="50" spans="1:8" ht="12.75" customHeight="1">
      <c r="A50" s="161"/>
      <c r="B50" s="160"/>
      <c r="C50" s="167" t="s">
        <v>191</v>
      </c>
      <c r="D50" s="178">
        <f>D51</f>
        <v>200000</v>
      </c>
      <c r="E50" s="178">
        <f>E51</f>
        <v>0</v>
      </c>
      <c r="F50" s="178">
        <f>F51</f>
        <v>0</v>
      </c>
      <c r="G50" s="233">
        <f t="shared" si="0"/>
        <v>200000</v>
      </c>
      <c r="H50" s="229"/>
    </row>
    <row r="51" spans="1:8" ht="25.5">
      <c r="A51" s="139">
        <v>1</v>
      </c>
      <c r="B51" s="143" t="s">
        <v>114</v>
      </c>
      <c r="C51" s="137" t="s">
        <v>79</v>
      </c>
      <c r="D51" s="138">
        <v>200000</v>
      </c>
      <c r="E51" s="138"/>
      <c r="F51" s="138"/>
      <c r="G51" s="233">
        <f t="shared" si="0"/>
        <v>200000</v>
      </c>
      <c r="H51" s="221"/>
    </row>
    <row r="52" spans="1:8" ht="16.5" customHeight="1">
      <c r="A52" s="161"/>
      <c r="B52" s="160"/>
      <c r="C52" s="167" t="s">
        <v>192</v>
      </c>
      <c r="D52" s="178">
        <f>D53</f>
        <v>1000000</v>
      </c>
      <c r="E52" s="178">
        <f>E53</f>
        <v>0</v>
      </c>
      <c r="F52" s="178">
        <f>F53</f>
        <v>0</v>
      </c>
      <c r="G52" s="233">
        <f t="shared" si="0"/>
        <v>1000000</v>
      </c>
      <c r="H52" s="229"/>
    </row>
    <row r="53" spans="1:8" ht="51">
      <c r="A53" s="139">
        <v>1</v>
      </c>
      <c r="B53" s="139" t="s">
        <v>114</v>
      </c>
      <c r="C53" s="182" t="s">
        <v>64</v>
      </c>
      <c r="D53" s="141">
        <v>1000000</v>
      </c>
      <c r="E53" s="141"/>
      <c r="F53" s="141"/>
      <c r="G53" s="233">
        <f t="shared" si="0"/>
        <v>1000000</v>
      </c>
      <c r="H53" s="182"/>
    </row>
    <row r="54" spans="1:8" ht="12.75">
      <c r="A54" s="161"/>
      <c r="B54" s="160"/>
      <c r="C54" s="167" t="s">
        <v>193</v>
      </c>
      <c r="D54" s="178">
        <f>D55</f>
        <v>100000</v>
      </c>
      <c r="E54" s="178">
        <f>E55</f>
        <v>0</v>
      </c>
      <c r="F54" s="178">
        <f>F55</f>
        <v>0</v>
      </c>
      <c r="G54" s="233">
        <f t="shared" si="0"/>
        <v>100000</v>
      </c>
      <c r="H54" s="228"/>
    </row>
    <row r="55" spans="1:8" ht="12.75">
      <c r="A55" s="139">
        <v>1</v>
      </c>
      <c r="B55" s="143" t="s">
        <v>114</v>
      </c>
      <c r="C55" s="137" t="s">
        <v>48</v>
      </c>
      <c r="D55" s="138">
        <v>100000</v>
      </c>
      <c r="E55" s="138"/>
      <c r="F55" s="138"/>
      <c r="G55" s="233">
        <f t="shared" si="0"/>
        <v>100000</v>
      </c>
      <c r="H55" s="221"/>
    </row>
    <row r="56" spans="1:8" ht="25.5">
      <c r="A56" s="196"/>
      <c r="B56" s="175"/>
      <c r="C56" s="188" t="s">
        <v>38</v>
      </c>
      <c r="D56" s="176">
        <f>D57</f>
        <v>100000</v>
      </c>
      <c r="E56" s="176">
        <f>E57</f>
        <v>0</v>
      </c>
      <c r="F56" s="176">
        <f>F57</f>
        <v>0</v>
      </c>
      <c r="G56" s="235">
        <f>D56+E56-F56</f>
        <v>100000</v>
      </c>
      <c r="H56" s="227"/>
    </row>
    <row r="57" spans="1:8" ht="25.5">
      <c r="A57" s="243">
        <v>1</v>
      </c>
      <c r="B57" s="244" t="s">
        <v>116</v>
      </c>
      <c r="C57" s="245" t="s">
        <v>119</v>
      </c>
      <c r="D57" s="246">
        <v>100000</v>
      </c>
      <c r="E57" s="246"/>
      <c r="F57" s="246"/>
      <c r="G57" s="247">
        <f t="shared" si="0"/>
        <v>100000</v>
      </c>
      <c r="H57" s="248" t="s">
        <v>225</v>
      </c>
    </row>
    <row r="58" spans="1:8" ht="25.5">
      <c r="A58" s="196"/>
      <c r="B58" s="175"/>
      <c r="C58" s="188" t="s">
        <v>40</v>
      </c>
      <c r="D58" s="176">
        <f>D59</f>
        <v>100000</v>
      </c>
      <c r="E58" s="176">
        <f>E59</f>
        <v>0</v>
      </c>
      <c r="F58" s="176">
        <f>F59</f>
        <v>0</v>
      </c>
      <c r="G58" s="235">
        <f t="shared" si="0"/>
        <v>100000</v>
      </c>
      <c r="H58" s="227"/>
    </row>
    <row r="59" spans="1:8" ht="25.5">
      <c r="A59" s="139">
        <v>1</v>
      </c>
      <c r="B59" s="143" t="s">
        <v>116</v>
      </c>
      <c r="C59" s="137" t="s">
        <v>122</v>
      </c>
      <c r="D59" s="138">
        <v>100000</v>
      </c>
      <c r="E59" s="138"/>
      <c r="F59" s="138"/>
      <c r="G59" s="233">
        <f t="shared" si="0"/>
        <v>100000</v>
      </c>
      <c r="H59" s="221"/>
    </row>
    <row r="60" spans="1:8" ht="25.5">
      <c r="A60" s="196"/>
      <c r="B60" s="175"/>
      <c r="C60" s="188" t="s">
        <v>108</v>
      </c>
      <c r="D60" s="176">
        <f>D61</f>
        <v>100000</v>
      </c>
      <c r="E60" s="176">
        <f>E61</f>
        <v>0</v>
      </c>
      <c r="F60" s="176">
        <f>F61</f>
        <v>0</v>
      </c>
      <c r="G60" s="235">
        <f t="shared" si="0"/>
        <v>100000</v>
      </c>
      <c r="H60" s="193"/>
    </row>
    <row r="61" spans="1:8" ht="12.75">
      <c r="A61" s="139">
        <v>1</v>
      </c>
      <c r="B61" s="143" t="s">
        <v>116</v>
      </c>
      <c r="C61" s="137" t="s">
        <v>80</v>
      </c>
      <c r="D61" s="144">
        <v>100000</v>
      </c>
      <c r="E61" s="144"/>
      <c r="F61" s="144"/>
      <c r="G61" s="233">
        <f t="shared" si="0"/>
        <v>100000</v>
      </c>
      <c r="H61" s="221"/>
    </row>
    <row r="62" spans="1:8" ht="12.75">
      <c r="A62" s="198"/>
      <c r="B62" s="175"/>
      <c r="C62" s="190" t="s">
        <v>23</v>
      </c>
      <c r="D62" s="183">
        <f>D63+D65+D66+D67+D68</f>
        <v>5000000</v>
      </c>
      <c r="E62" s="183">
        <f>E63+E64+E65+E66+E67+E68</f>
        <v>1100000</v>
      </c>
      <c r="F62" s="183">
        <f>F63+F65+F66+F67+F68</f>
        <v>0</v>
      </c>
      <c r="G62" s="235">
        <f t="shared" si="0"/>
        <v>6100000</v>
      </c>
      <c r="H62" s="230"/>
    </row>
    <row r="63" spans="1:8" ht="25.5">
      <c r="A63" s="195">
        <v>1</v>
      </c>
      <c r="B63" s="143" t="s">
        <v>118</v>
      </c>
      <c r="C63" s="191" t="s">
        <v>145</v>
      </c>
      <c r="D63" s="170">
        <v>4200000</v>
      </c>
      <c r="E63" s="170"/>
      <c r="F63" s="170"/>
      <c r="G63" s="233">
        <f t="shared" si="0"/>
        <v>4200000</v>
      </c>
      <c r="H63" s="221"/>
    </row>
    <row r="64" spans="1:8" ht="25.5">
      <c r="A64" s="195"/>
      <c r="B64" s="143" t="s">
        <v>162</v>
      </c>
      <c r="C64" s="191" t="s">
        <v>209</v>
      </c>
      <c r="D64" s="170">
        <v>0</v>
      </c>
      <c r="E64" s="170">
        <v>800000</v>
      </c>
      <c r="F64" s="170"/>
      <c r="G64" s="233">
        <f t="shared" si="0"/>
        <v>800000</v>
      </c>
      <c r="H64" s="221"/>
    </row>
    <row r="65" spans="1:8" ht="25.5">
      <c r="A65" s="139">
        <v>2</v>
      </c>
      <c r="B65" s="143" t="s">
        <v>113</v>
      </c>
      <c r="C65" s="192" t="s">
        <v>67</v>
      </c>
      <c r="D65" s="138">
        <v>400000</v>
      </c>
      <c r="E65" s="138"/>
      <c r="F65" s="138"/>
      <c r="G65" s="233">
        <f t="shared" si="0"/>
        <v>400000</v>
      </c>
      <c r="H65" s="221"/>
    </row>
    <row r="66" spans="1:8" ht="25.5">
      <c r="A66" s="139">
        <v>3</v>
      </c>
      <c r="B66" s="143" t="s">
        <v>113</v>
      </c>
      <c r="C66" s="137" t="s">
        <v>151</v>
      </c>
      <c r="D66" s="138">
        <v>100000</v>
      </c>
      <c r="E66" s="138"/>
      <c r="F66" s="138"/>
      <c r="G66" s="233">
        <f t="shared" si="0"/>
        <v>100000</v>
      </c>
      <c r="H66" s="221"/>
    </row>
    <row r="67" spans="1:8" ht="53.25" customHeight="1">
      <c r="A67" s="139">
        <v>4</v>
      </c>
      <c r="B67" s="139" t="s">
        <v>113</v>
      </c>
      <c r="C67" s="137" t="s">
        <v>202</v>
      </c>
      <c r="D67" s="138">
        <v>200000</v>
      </c>
      <c r="E67" s="138"/>
      <c r="F67" s="138"/>
      <c r="G67" s="233">
        <f t="shared" si="0"/>
        <v>200000</v>
      </c>
      <c r="H67" s="221"/>
    </row>
    <row r="68" spans="1:8" ht="25.5">
      <c r="A68" s="139">
        <v>5</v>
      </c>
      <c r="B68" s="143" t="s">
        <v>113</v>
      </c>
      <c r="C68" s="191" t="s">
        <v>210</v>
      </c>
      <c r="D68" s="138">
        <v>100000</v>
      </c>
      <c r="E68" s="138">
        <v>300000</v>
      </c>
      <c r="F68" s="138"/>
      <c r="G68" s="233">
        <f t="shared" si="0"/>
        <v>400000</v>
      </c>
      <c r="H68" s="221"/>
    </row>
    <row r="69" spans="1:8" ht="12.75">
      <c r="A69" s="199"/>
      <c r="B69" s="183"/>
      <c r="C69" s="193" t="s">
        <v>166</v>
      </c>
      <c r="D69" s="183">
        <f>D70</f>
        <v>150000</v>
      </c>
      <c r="E69" s="183">
        <f>E70</f>
        <v>260000</v>
      </c>
      <c r="F69" s="183">
        <f>F70</f>
        <v>0</v>
      </c>
      <c r="G69" s="235">
        <f t="shared" si="0"/>
        <v>410000</v>
      </c>
      <c r="H69" s="231"/>
    </row>
    <row r="70" spans="1:8" ht="12.75">
      <c r="A70" s="200">
        <v>1</v>
      </c>
      <c r="B70" s="143" t="s">
        <v>113</v>
      </c>
      <c r="C70" s="137" t="s">
        <v>44</v>
      </c>
      <c r="D70" s="138">
        <v>150000</v>
      </c>
      <c r="E70" s="138">
        <v>260000</v>
      </c>
      <c r="F70" s="138"/>
      <c r="G70" s="233">
        <f aca="true" t="shared" si="1" ref="G70:G79">D70+E70-F70</f>
        <v>410000</v>
      </c>
      <c r="H70" s="239"/>
    </row>
    <row r="71" spans="1:8" ht="12.75">
      <c r="A71" s="196"/>
      <c r="B71" s="175"/>
      <c r="C71" s="188" t="s">
        <v>55</v>
      </c>
      <c r="D71" s="176">
        <f>D72+D73</f>
        <v>4500000</v>
      </c>
      <c r="E71" s="176">
        <v>600000</v>
      </c>
      <c r="F71" s="176">
        <f>F72+F73</f>
        <v>450000</v>
      </c>
      <c r="G71" s="235">
        <f t="shared" si="1"/>
        <v>4650000</v>
      </c>
      <c r="H71" s="193"/>
    </row>
    <row r="72" spans="1:8" ht="12.75">
      <c r="A72" s="139">
        <v>1</v>
      </c>
      <c r="B72" s="143" t="s">
        <v>57</v>
      </c>
      <c r="C72" s="137" t="s">
        <v>56</v>
      </c>
      <c r="D72" s="138">
        <v>2000000</v>
      </c>
      <c r="E72" s="138"/>
      <c r="F72" s="138"/>
      <c r="G72" s="233">
        <f t="shared" si="1"/>
        <v>2000000</v>
      </c>
      <c r="H72" s="221"/>
    </row>
    <row r="73" spans="1:8" ht="12.75">
      <c r="A73" s="139">
        <v>2</v>
      </c>
      <c r="B73" s="143" t="s">
        <v>57</v>
      </c>
      <c r="C73" s="137" t="s">
        <v>58</v>
      </c>
      <c r="D73" s="138">
        <v>2500000</v>
      </c>
      <c r="E73" s="138"/>
      <c r="F73" s="138">
        <v>450000</v>
      </c>
      <c r="G73" s="233">
        <f t="shared" si="1"/>
        <v>2050000</v>
      </c>
      <c r="H73" s="221"/>
    </row>
    <row r="74" spans="1:8" ht="12.75">
      <c r="A74" s="139">
        <v>3</v>
      </c>
      <c r="B74" s="143" t="s">
        <v>153</v>
      </c>
      <c r="C74" s="137" t="s">
        <v>200</v>
      </c>
      <c r="D74" s="138">
        <v>0</v>
      </c>
      <c r="E74" s="138">
        <v>450000</v>
      </c>
      <c r="F74" s="138"/>
      <c r="G74" s="233">
        <f t="shared" si="1"/>
        <v>450000</v>
      </c>
      <c r="H74" s="221"/>
    </row>
    <row r="75" spans="1:8" ht="12.75">
      <c r="A75" s="139">
        <v>4</v>
      </c>
      <c r="B75" s="143" t="s">
        <v>153</v>
      </c>
      <c r="C75" s="137" t="s">
        <v>205</v>
      </c>
      <c r="D75" s="138">
        <v>0</v>
      </c>
      <c r="E75" s="138">
        <v>150000</v>
      </c>
      <c r="F75" s="138"/>
      <c r="G75" s="233">
        <v>150000</v>
      </c>
      <c r="H75" s="221"/>
    </row>
    <row r="76" spans="1:8" ht="12.75">
      <c r="A76" s="196"/>
      <c r="B76" s="175"/>
      <c r="C76" s="188" t="s">
        <v>35</v>
      </c>
      <c r="D76" s="176">
        <f>D77+D78+D79</f>
        <v>4700058</v>
      </c>
      <c r="E76" s="176">
        <f>E77+E78+E79</f>
        <v>9400000</v>
      </c>
      <c r="F76" s="176">
        <f>F77+F78+F79</f>
        <v>0</v>
      </c>
      <c r="G76" s="235">
        <f t="shared" si="1"/>
        <v>14100058</v>
      </c>
      <c r="H76" s="227"/>
    </row>
    <row r="77" spans="1:8" ht="25.5">
      <c r="A77" s="195">
        <v>1</v>
      </c>
      <c r="B77" s="153" t="s">
        <v>115</v>
      </c>
      <c r="C77" s="169" t="s">
        <v>51</v>
      </c>
      <c r="D77" s="170">
        <v>2700058</v>
      </c>
      <c r="E77" s="170">
        <v>4400000</v>
      </c>
      <c r="F77" s="170"/>
      <c r="G77" s="233">
        <f t="shared" si="1"/>
        <v>7100058</v>
      </c>
      <c r="H77" s="237" t="s">
        <v>204</v>
      </c>
    </row>
    <row r="78" spans="1:8" ht="12.75">
      <c r="A78" s="195">
        <v>2</v>
      </c>
      <c r="B78" s="153" t="s">
        <v>115</v>
      </c>
      <c r="C78" s="169" t="s">
        <v>52</v>
      </c>
      <c r="D78" s="170">
        <v>2000000</v>
      </c>
      <c r="E78" s="170"/>
      <c r="F78" s="170"/>
      <c r="G78" s="233">
        <f t="shared" si="1"/>
        <v>2000000</v>
      </c>
      <c r="H78" s="226"/>
    </row>
    <row r="79" spans="1:8" ht="15" customHeight="1">
      <c r="A79" s="143">
        <v>3</v>
      </c>
      <c r="B79" s="143" t="s">
        <v>115</v>
      </c>
      <c r="C79" s="137" t="s">
        <v>201</v>
      </c>
      <c r="D79" s="136">
        <v>0</v>
      </c>
      <c r="E79" s="170">
        <v>5000000</v>
      </c>
      <c r="F79" s="170"/>
      <c r="G79" s="236">
        <f t="shared" si="1"/>
        <v>5000000</v>
      </c>
      <c r="H79" s="221" t="s">
        <v>203</v>
      </c>
    </row>
    <row r="80" ht="12.75">
      <c r="F80" s="238"/>
    </row>
    <row r="81" ht="12.75">
      <c r="F81" s="238"/>
    </row>
    <row r="82" ht="12.75">
      <c r="F82" s="238"/>
    </row>
    <row r="83" ht="12.75">
      <c r="F83" s="238"/>
    </row>
    <row r="84" ht="12.75">
      <c r="F84" s="238"/>
    </row>
    <row r="85" ht="12.75">
      <c r="F85" s="238"/>
    </row>
    <row r="86" ht="12.75">
      <c r="F86" s="238"/>
    </row>
    <row r="87" ht="12.75">
      <c r="F87" s="238"/>
    </row>
    <row r="88" ht="12.75">
      <c r="F88" s="238"/>
    </row>
  </sheetData>
  <mergeCells count="1">
    <mergeCell ref="H22:H23"/>
  </mergeCells>
  <printOptions/>
  <pageMargins left="0.7480314960629921" right="0.2362204724409449" top="1.07" bottom="0.7" header="0.12" footer="0.46"/>
  <pageSetup horizontalDpi="300" verticalDpi="300" orientation="portrait" paperSize="9" scale="90" r:id="rId1"/>
  <headerFooter alignWithMargins="0">
    <oddHeader>&amp;LROMÂNIA
CONSILIUL JUDEŢEAN
MUREŞ&amp;C
LISTA OBIECTIVELOR DE INVESTIŢII PE ANUL 2004
 CU FINANŢARE PARŢIALĂ SAU INTEGRALĂ DE LA BUGET
-  PROPUSE PENTRU RECTIFICARE&amp;R&amp;14Anexa Nr. 3&amp;10
Hot. C.J. Nr._________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92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" sqref="D2"/>
    </sheetView>
  </sheetViews>
  <sheetFormatPr defaultColWidth="9.140625" defaultRowHeight="12.75"/>
  <cols>
    <col min="1" max="1" width="4.57421875" style="125" customWidth="1"/>
    <col min="2" max="2" width="7.421875" style="125" customWidth="1"/>
    <col min="3" max="3" width="43.57421875" style="185" customWidth="1"/>
    <col min="4" max="7" width="10.140625" style="125" customWidth="1"/>
    <col min="8" max="8" width="9.140625" style="185" customWidth="1"/>
    <col min="9" max="16384" width="9.140625" style="125" customWidth="1"/>
  </cols>
  <sheetData>
    <row r="1" spans="1:8" ht="39.75">
      <c r="A1" s="122" t="s">
        <v>154</v>
      </c>
      <c r="B1" s="123" t="s">
        <v>168</v>
      </c>
      <c r="C1" s="123" t="s">
        <v>155</v>
      </c>
      <c r="D1" s="123" t="s">
        <v>194</v>
      </c>
      <c r="E1" s="220" t="s">
        <v>195</v>
      </c>
      <c r="F1" s="220" t="s">
        <v>196</v>
      </c>
      <c r="G1" s="123" t="s">
        <v>197</v>
      </c>
      <c r="H1" s="123" t="s">
        <v>167</v>
      </c>
    </row>
    <row r="2" spans="1:8" ht="12.75">
      <c r="A2" s="126"/>
      <c r="B2" s="127"/>
      <c r="C2" s="127" t="s">
        <v>169</v>
      </c>
      <c r="D2" s="128">
        <f>D3+D32+D58+D60+D62+D64+D71+D73+D78+D80+D84</f>
        <v>53463058</v>
      </c>
      <c r="E2" s="128">
        <f>E3+E32+E58+E60+E62+E64+E71+E73+E78+E80+E84</f>
        <v>4254574</v>
      </c>
      <c r="F2" s="128">
        <f>F3+F32+F58+F60+F62+F64+F71+F73+F78+F80+F84</f>
        <v>1496169</v>
      </c>
      <c r="G2" s="128">
        <f>G3+G32+G58+G60+G62+G64+G71+G73+G78+G80+G84</f>
        <v>56221463</v>
      </c>
      <c r="H2" s="127"/>
    </row>
    <row r="3" spans="1:8" s="132" customFormat="1" ht="12.75">
      <c r="A3" s="130"/>
      <c r="B3" s="130"/>
      <c r="C3" s="130" t="s">
        <v>160</v>
      </c>
      <c r="D3" s="131">
        <f>D4+D14+D16+D26</f>
        <v>24303000</v>
      </c>
      <c r="E3" s="131">
        <f>E4+E14+E16+E26</f>
        <v>25000</v>
      </c>
      <c r="F3" s="131">
        <f>F4+F14+F16+F26</f>
        <v>1465000</v>
      </c>
      <c r="G3" s="131">
        <f>G4+G14+G16+G26</f>
        <v>22863000</v>
      </c>
      <c r="H3" s="131"/>
    </row>
    <row r="4" spans="1:8" s="135" customFormat="1" ht="12.75">
      <c r="A4" s="133"/>
      <c r="B4" s="133"/>
      <c r="C4" s="133" t="s">
        <v>161</v>
      </c>
      <c r="D4" s="134">
        <f>D5+D6+D7+D8+D9+D10+D11+D12+D13</f>
        <v>3765000</v>
      </c>
      <c r="E4" s="134">
        <f>E5+E6+E7+E8+E9+E10+E11+E12+E13</f>
        <v>25000</v>
      </c>
      <c r="F4" s="134">
        <f>F5+F6+F7+F8+F9+F10+F11+F12+F13</f>
        <v>0</v>
      </c>
      <c r="G4" s="134">
        <f>G5+G6+G7+G8+G9+G10+G11+G12+G13</f>
        <v>3790000</v>
      </c>
      <c r="H4" s="134"/>
    </row>
    <row r="5" spans="1:8" ht="25.5">
      <c r="A5" s="139">
        <v>1</v>
      </c>
      <c r="B5" s="136" t="s">
        <v>111</v>
      </c>
      <c r="C5" s="137" t="s">
        <v>176</v>
      </c>
      <c r="D5" s="138">
        <v>200000</v>
      </c>
      <c r="E5" s="138"/>
      <c r="F5" s="138"/>
      <c r="G5" s="249">
        <f aca="true" t="shared" si="0" ref="G5:G63">D5+E5-F5</f>
        <v>200000</v>
      </c>
      <c r="H5" s="137"/>
    </row>
    <row r="6" spans="1:8" ht="12.75">
      <c r="A6" s="139">
        <v>2</v>
      </c>
      <c r="B6" s="136" t="s">
        <v>111</v>
      </c>
      <c r="C6" s="137" t="s">
        <v>130</v>
      </c>
      <c r="D6" s="138">
        <v>1500000</v>
      </c>
      <c r="E6" s="138"/>
      <c r="F6" s="138"/>
      <c r="G6" s="249">
        <f t="shared" si="0"/>
        <v>1500000</v>
      </c>
      <c r="H6" s="137"/>
    </row>
    <row r="7" spans="1:8" ht="25.5">
      <c r="A7" s="139">
        <v>3</v>
      </c>
      <c r="B7" s="136" t="s">
        <v>111</v>
      </c>
      <c r="C7" s="137" t="s">
        <v>175</v>
      </c>
      <c r="D7" s="138">
        <v>115000</v>
      </c>
      <c r="E7" s="138"/>
      <c r="F7" s="138"/>
      <c r="G7" s="249">
        <f t="shared" si="0"/>
        <v>115000</v>
      </c>
      <c r="H7" s="137"/>
    </row>
    <row r="8" spans="1:8" ht="27.75" customHeight="1">
      <c r="A8" s="139">
        <v>4</v>
      </c>
      <c r="B8" s="136" t="s">
        <v>111</v>
      </c>
      <c r="C8" s="137" t="s">
        <v>159</v>
      </c>
      <c r="D8" s="138">
        <v>500000</v>
      </c>
      <c r="E8" s="138"/>
      <c r="F8" s="138"/>
      <c r="G8" s="249">
        <f t="shared" si="0"/>
        <v>500000</v>
      </c>
      <c r="H8" s="137"/>
    </row>
    <row r="9" spans="1:8" ht="12.75">
      <c r="A9" s="139">
        <v>5</v>
      </c>
      <c r="B9" s="139" t="s">
        <v>110</v>
      </c>
      <c r="C9" s="137" t="s">
        <v>170</v>
      </c>
      <c r="D9" s="142">
        <v>100000</v>
      </c>
      <c r="E9" s="142"/>
      <c r="F9" s="142"/>
      <c r="G9" s="249">
        <f t="shared" si="0"/>
        <v>100000</v>
      </c>
      <c r="H9" s="221"/>
    </row>
    <row r="10" spans="1:8" ht="25.5">
      <c r="A10" s="139">
        <v>6</v>
      </c>
      <c r="B10" s="139" t="s">
        <v>111</v>
      </c>
      <c r="C10" s="137" t="s">
        <v>137</v>
      </c>
      <c r="D10" s="142">
        <v>300000</v>
      </c>
      <c r="E10" s="142"/>
      <c r="F10" s="142"/>
      <c r="G10" s="249">
        <f t="shared" si="0"/>
        <v>300000</v>
      </c>
      <c r="H10" s="232"/>
    </row>
    <row r="11" spans="1:8" ht="12.75">
      <c r="A11" s="139">
        <v>7</v>
      </c>
      <c r="B11" s="139" t="s">
        <v>111</v>
      </c>
      <c r="C11" s="137" t="s">
        <v>198</v>
      </c>
      <c r="D11" s="142">
        <v>20000</v>
      </c>
      <c r="E11" s="142"/>
      <c r="F11" s="142"/>
      <c r="G11" s="249">
        <f t="shared" si="0"/>
        <v>20000</v>
      </c>
      <c r="H11" s="232"/>
    </row>
    <row r="12" spans="1:8" ht="25.5">
      <c r="A12" s="139">
        <v>8</v>
      </c>
      <c r="B12" s="139" t="s">
        <v>111</v>
      </c>
      <c r="C12" s="137" t="s">
        <v>199</v>
      </c>
      <c r="D12" s="142">
        <v>1030000</v>
      </c>
      <c r="E12" s="142"/>
      <c r="F12" s="142"/>
      <c r="G12" s="249">
        <f t="shared" si="0"/>
        <v>1030000</v>
      </c>
      <c r="H12" s="221"/>
    </row>
    <row r="13" spans="1:8" ht="12.75">
      <c r="A13" s="139"/>
      <c r="B13" s="139" t="s">
        <v>111</v>
      </c>
      <c r="C13" s="137" t="s">
        <v>226</v>
      </c>
      <c r="D13" s="142">
        <v>0</v>
      </c>
      <c r="E13" s="142">
        <v>25000</v>
      </c>
      <c r="F13" s="142"/>
      <c r="G13" s="249">
        <f>D13+E13-F13</f>
        <v>25000</v>
      </c>
      <c r="H13" s="221"/>
    </row>
    <row r="14" spans="1:8" ht="12.75">
      <c r="A14" s="277"/>
      <c r="B14" s="277"/>
      <c r="C14" s="281" t="s">
        <v>239</v>
      </c>
      <c r="D14" s="278">
        <v>1400000</v>
      </c>
      <c r="E14" s="278"/>
      <c r="F14" s="278">
        <v>1400000</v>
      </c>
      <c r="G14" s="279">
        <f>D14+E14-F14</f>
        <v>0</v>
      </c>
      <c r="H14" s="280"/>
    </row>
    <row r="15" spans="1:8" ht="12.75">
      <c r="A15" s="139"/>
      <c r="B15" s="139"/>
      <c r="C15" s="137" t="s">
        <v>240</v>
      </c>
      <c r="D15" s="142">
        <v>1400000</v>
      </c>
      <c r="E15" s="142"/>
      <c r="F15" s="142">
        <v>1400000</v>
      </c>
      <c r="G15" s="249">
        <f>D15+E15-F15</f>
        <v>0</v>
      </c>
      <c r="H15" s="221"/>
    </row>
    <row r="16" spans="1:8" s="151" customFormat="1" ht="12.75">
      <c r="A16" s="158"/>
      <c r="B16" s="149"/>
      <c r="C16" s="186" t="s">
        <v>163</v>
      </c>
      <c r="D16" s="150">
        <f>D17+D18+D19+D20+D21+D22+D23+D24+D25</f>
        <v>18688000</v>
      </c>
      <c r="E16" s="150">
        <f>E17+E18+E19+E20+E21+E22+E23+E24+E25</f>
        <v>0</v>
      </c>
      <c r="F16" s="150">
        <f>F17+F18+F19+F20+F21+F22+F23+F24+F25</f>
        <v>0</v>
      </c>
      <c r="G16" s="150">
        <f>G17+G18+G19+G20+G21+G22+G23+G24+G25</f>
        <v>18688000</v>
      </c>
      <c r="H16" s="150"/>
    </row>
    <row r="17" spans="1:8" ht="25.5">
      <c r="A17" s="139">
        <v>1</v>
      </c>
      <c r="B17" s="139" t="s">
        <v>57</v>
      </c>
      <c r="C17" s="137" t="s">
        <v>76</v>
      </c>
      <c r="D17" s="152">
        <v>3480000</v>
      </c>
      <c r="E17" s="152"/>
      <c r="F17" s="152"/>
      <c r="G17" s="249">
        <f t="shared" si="0"/>
        <v>3480000</v>
      </c>
      <c r="H17" s="221"/>
    </row>
    <row r="18" spans="1:8" ht="12.75">
      <c r="A18" s="139">
        <v>2</v>
      </c>
      <c r="B18" s="139" t="s">
        <v>57</v>
      </c>
      <c r="C18" s="137" t="s">
        <v>75</v>
      </c>
      <c r="D18" s="141">
        <v>4000000</v>
      </c>
      <c r="E18" s="141"/>
      <c r="F18" s="141"/>
      <c r="G18" s="249">
        <f t="shared" si="0"/>
        <v>4000000</v>
      </c>
      <c r="H18" s="221"/>
    </row>
    <row r="19" spans="1:8" ht="12.75">
      <c r="A19" s="139">
        <v>3</v>
      </c>
      <c r="B19" s="153" t="s">
        <v>126</v>
      </c>
      <c r="C19" s="169" t="s">
        <v>150</v>
      </c>
      <c r="D19" s="154">
        <v>400000</v>
      </c>
      <c r="E19" s="154"/>
      <c r="F19" s="154"/>
      <c r="G19" s="249">
        <f t="shared" si="0"/>
        <v>400000</v>
      </c>
      <c r="H19" s="222"/>
    </row>
    <row r="20" spans="1:8" ht="25.5">
      <c r="A20" s="139">
        <v>4</v>
      </c>
      <c r="B20" s="139" t="s">
        <v>126</v>
      </c>
      <c r="C20" s="137" t="s">
        <v>174</v>
      </c>
      <c r="D20" s="141">
        <v>2000000</v>
      </c>
      <c r="E20" s="141"/>
      <c r="F20" s="141"/>
      <c r="G20" s="249">
        <f t="shared" si="0"/>
        <v>2000000</v>
      </c>
      <c r="H20" s="221"/>
    </row>
    <row r="21" spans="1:8" ht="15" customHeight="1">
      <c r="A21" s="139">
        <v>5</v>
      </c>
      <c r="B21" s="139" t="s">
        <v>126</v>
      </c>
      <c r="C21" s="157" t="s">
        <v>171</v>
      </c>
      <c r="D21" s="141">
        <v>4000000</v>
      </c>
      <c r="E21" s="141"/>
      <c r="F21" s="141"/>
      <c r="G21" s="249">
        <f t="shared" si="0"/>
        <v>4000000</v>
      </c>
      <c r="H21" s="221"/>
    </row>
    <row r="22" spans="1:8" ht="15.75" customHeight="1">
      <c r="A22" s="139">
        <v>6</v>
      </c>
      <c r="B22" s="139" t="s">
        <v>126</v>
      </c>
      <c r="C22" s="157" t="s">
        <v>172</v>
      </c>
      <c r="D22" s="141">
        <v>4000000</v>
      </c>
      <c r="E22" s="141"/>
      <c r="F22" s="141"/>
      <c r="G22" s="249">
        <f t="shared" si="0"/>
        <v>4000000</v>
      </c>
      <c r="H22" s="272"/>
    </row>
    <row r="23" spans="1:8" ht="12.75" customHeight="1">
      <c r="A23" s="139">
        <v>7</v>
      </c>
      <c r="B23" s="139" t="s">
        <v>153</v>
      </c>
      <c r="C23" s="137" t="s">
        <v>147</v>
      </c>
      <c r="D23" s="142">
        <v>165000</v>
      </c>
      <c r="E23" s="142"/>
      <c r="F23" s="142"/>
      <c r="G23" s="271">
        <f t="shared" si="0"/>
        <v>165000</v>
      </c>
      <c r="H23" s="292"/>
    </row>
    <row r="24" spans="1:8" ht="12.75">
      <c r="A24" s="139">
        <v>8</v>
      </c>
      <c r="B24" s="139" t="s">
        <v>153</v>
      </c>
      <c r="C24" s="137" t="s">
        <v>148</v>
      </c>
      <c r="D24" s="142">
        <v>135000</v>
      </c>
      <c r="E24" s="142"/>
      <c r="F24" s="142"/>
      <c r="G24" s="271">
        <f t="shared" si="0"/>
        <v>135000</v>
      </c>
      <c r="H24" s="292"/>
    </row>
    <row r="25" spans="1:8" ht="12.75">
      <c r="A25" s="143">
        <v>9</v>
      </c>
      <c r="B25" s="139" t="s">
        <v>153</v>
      </c>
      <c r="C25" s="137" t="s">
        <v>182</v>
      </c>
      <c r="D25" s="138">
        <v>508000</v>
      </c>
      <c r="E25" s="138"/>
      <c r="F25" s="138"/>
      <c r="G25" s="249">
        <f t="shared" si="0"/>
        <v>508000</v>
      </c>
      <c r="H25" s="273"/>
    </row>
    <row r="26" spans="1:8" s="151" customFormat="1" ht="12.75">
      <c r="A26" s="158"/>
      <c r="B26" s="158"/>
      <c r="C26" s="187" t="s">
        <v>164</v>
      </c>
      <c r="D26" s="159">
        <f>D27+D29</f>
        <v>450000</v>
      </c>
      <c r="E26" s="159">
        <f>E27+E29</f>
        <v>0</v>
      </c>
      <c r="F26" s="159">
        <f>F27+F29</f>
        <v>65000</v>
      </c>
      <c r="G26" s="234">
        <f t="shared" si="0"/>
        <v>385000</v>
      </c>
      <c r="H26" s="223"/>
    </row>
    <row r="27" spans="1:8" ht="12.75">
      <c r="A27" s="161"/>
      <c r="B27" s="161"/>
      <c r="C27" s="167" t="s">
        <v>177</v>
      </c>
      <c r="D27" s="162">
        <f>D28</f>
        <v>150000</v>
      </c>
      <c r="E27" s="162">
        <f>E28</f>
        <v>0</v>
      </c>
      <c r="F27" s="162">
        <f>F28</f>
        <v>65000</v>
      </c>
      <c r="G27" s="250">
        <f t="shared" si="0"/>
        <v>85000</v>
      </c>
      <c r="H27" s="224"/>
    </row>
    <row r="28" spans="1:8" ht="12.75">
      <c r="A28" s="139">
        <v>1</v>
      </c>
      <c r="B28" s="139" t="s">
        <v>112</v>
      </c>
      <c r="C28" s="164" t="s">
        <v>233</v>
      </c>
      <c r="D28" s="141">
        <v>150000</v>
      </c>
      <c r="E28" s="141"/>
      <c r="F28" s="141">
        <v>65000</v>
      </c>
      <c r="G28" s="249">
        <f t="shared" si="0"/>
        <v>85000</v>
      </c>
      <c r="H28" s="182"/>
    </row>
    <row r="29" spans="1:8" ht="12.75">
      <c r="A29" s="161"/>
      <c r="B29" s="160"/>
      <c r="C29" s="167" t="s">
        <v>173</v>
      </c>
      <c r="D29" s="162">
        <f>D30+D31</f>
        <v>300000</v>
      </c>
      <c r="E29" s="162"/>
      <c r="F29" s="162"/>
      <c r="G29" s="250">
        <f t="shared" si="0"/>
        <v>300000</v>
      </c>
      <c r="H29" s="225"/>
    </row>
    <row r="30" spans="1:8" ht="12.75">
      <c r="A30" s="195">
        <v>1</v>
      </c>
      <c r="B30" s="168" t="s">
        <v>112</v>
      </c>
      <c r="C30" s="169" t="s">
        <v>178</v>
      </c>
      <c r="D30" s="155">
        <v>50000</v>
      </c>
      <c r="E30" s="155"/>
      <c r="F30" s="155"/>
      <c r="G30" s="249">
        <f t="shared" si="0"/>
        <v>50000</v>
      </c>
      <c r="H30" s="226"/>
    </row>
    <row r="31" spans="1:8" ht="51">
      <c r="A31" s="195">
        <v>2</v>
      </c>
      <c r="B31" s="139" t="s">
        <v>112</v>
      </c>
      <c r="C31" s="171" t="s">
        <v>179</v>
      </c>
      <c r="D31" s="172">
        <v>250000</v>
      </c>
      <c r="E31" s="172"/>
      <c r="F31" s="172"/>
      <c r="G31" s="249">
        <f t="shared" si="0"/>
        <v>250000</v>
      </c>
      <c r="H31" s="171"/>
    </row>
    <row r="32" spans="1:8" ht="12.75">
      <c r="A32" s="196"/>
      <c r="B32" s="175"/>
      <c r="C32" s="188" t="s">
        <v>180</v>
      </c>
      <c r="D32" s="176">
        <f>D33+D35+D37+D39+D42+D45+D48+D50+D52+D54+D56</f>
        <v>3600000</v>
      </c>
      <c r="E32" s="176">
        <f>E33+E35+E37+E39+E42+E45+E48+E50+E52+E54+E56</f>
        <v>4000000</v>
      </c>
      <c r="F32" s="176">
        <f>F33+F35+F37+F39+F42+F45+F48+F50+F52+F54+F56</f>
        <v>9000</v>
      </c>
      <c r="G32" s="176">
        <f>G33+G35+G37+G39+G42+G45+G48+G50+G52+G54+G56</f>
        <v>7591000</v>
      </c>
      <c r="H32" s="227"/>
    </row>
    <row r="33" spans="1:8" ht="12.75">
      <c r="A33" s="161"/>
      <c r="B33" s="160"/>
      <c r="C33" s="167" t="s">
        <v>183</v>
      </c>
      <c r="D33" s="178">
        <f>D34</f>
        <v>100000</v>
      </c>
      <c r="E33" s="178">
        <f>E34</f>
        <v>0</v>
      </c>
      <c r="F33" s="178">
        <f>F34</f>
        <v>0</v>
      </c>
      <c r="G33" s="178">
        <f>G34</f>
        <v>100000</v>
      </c>
      <c r="H33" s="228"/>
    </row>
    <row r="34" spans="1:8" ht="12.75">
      <c r="A34" s="139">
        <v>1</v>
      </c>
      <c r="B34" s="143" t="s">
        <v>114</v>
      </c>
      <c r="C34" s="137" t="s">
        <v>71</v>
      </c>
      <c r="D34" s="144">
        <v>100000</v>
      </c>
      <c r="E34" s="144"/>
      <c r="F34" s="144"/>
      <c r="G34" s="249">
        <f t="shared" si="0"/>
        <v>100000</v>
      </c>
      <c r="H34" s="221"/>
    </row>
    <row r="35" spans="1:8" ht="12.75">
      <c r="A35" s="161"/>
      <c r="B35" s="160"/>
      <c r="C35" s="167" t="s">
        <v>184</v>
      </c>
      <c r="D35" s="178">
        <f>D36</f>
        <v>300000</v>
      </c>
      <c r="E35" s="178">
        <f>E36</f>
        <v>0</v>
      </c>
      <c r="F35" s="178">
        <f>F36</f>
        <v>0</v>
      </c>
      <c r="G35" s="178">
        <f>G36</f>
        <v>300000</v>
      </c>
      <c r="H35" s="229"/>
    </row>
    <row r="36" spans="1:8" ht="12.75">
      <c r="A36" s="139">
        <v>1</v>
      </c>
      <c r="B36" s="143" t="s">
        <v>114</v>
      </c>
      <c r="C36" s="137" t="s">
        <v>228</v>
      </c>
      <c r="D36" s="144">
        <v>300000</v>
      </c>
      <c r="E36" s="144"/>
      <c r="F36" s="144"/>
      <c r="G36" s="249">
        <f t="shared" si="0"/>
        <v>300000</v>
      </c>
      <c r="H36" s="221"/>
    </row>
    <row r="37" spans="1:8" ht="12.75">
      <c r="A37" s="161"/>
      <c r="B37" s="160"/>
      <c r="C37" s="167" t="s">
        <v>185</v>
      </c>
      <c r="D37" s="178">
        <f>D38</f>
        <v>100000</v>
      </c>
      <c r="E37" s="178">
        <f>E38</f>
        <v>0</v>
      </c>
      <c r="F37" s="178">
        <f>F38</f>
        <v>0</v>
      </c>
      <c r="G37" s="178">
        <f>G38</f>
        <v>100000</v>
      </c>
      <c r="H37" s="229"/>
    </row>
    <row r="38" spans="1:8" ht="12.75">
      <c r="A38" s="197">
        <v>1</v>
      </c>
      <c r="B38" s="160"/>
      <c r="C38" s="169" t="s">
        <v>121</v>
      </c>
      <c r="D38" s="170">
        <v>100000</v>
      </c>
      <c r="E38" s="170"/>
      <c r="F38" s="170"/>
      <c r="G38" s="249">
        <f t="shared" si="0"/>
        <v>100000</v>
      </c>
      <c r="H38" s="229"/>
    </row>
    <row r="39" spans="1:8" ht="12.75">
      <c r="A39" s="161"/>
      <c r="B39" s="160"/>
      <c r="C39" s="167" t="s">
        <v>186</v>
      </c>
      <c r="D39" s="178">
        <f>D40+D41</f>
        <v>200000</v>
      </c>
      <c r="E39" s="178">
        <f>E40+E41</f>
        <v>0</v>
      </c>
      <c r="F39" s="178">
        <f>F40+F41</f>
        <v>0</v>
      </c>
      <c r="G39" s="178">
        <f>G40+G41</f>
        <v>200000</v>
      </c>
      <c r="H39" s="228"/>
    </row>
    <row r="40" spans="1:8" ht="12.75">
      <c r="A40" s="139">
        <v>1</v>
      </c>
      <c r="B40" s="143" t="s">
        <v>114</v>
      </c>
      <c r="C40" s="137" t="s">
        <v>227</v>
      </c>
      <c r="D40" s="138">
        <v>140000</v>
      </c>
      <c r="E40" s="138"/>
      <c r="F40" s="138"/>
      <c r="G40" s="249">
        <f t="shared" si="0"/>
        <v>140000</v>
      </c>
      <c r="H40" s="221"/>
    </row>
    <row r="41" spans="1:8" ht="25.5">
      <c r="A41" s="139">
        <v>2</v>
      </c>
      <c r="B41" s="143" t="s">
        <v>114</v>
      </c>
      <c r="C41" s="137" t="s">
        <v>61</v>
      </c>
      <c r="D41" s="138">
        <v>60000</v>
      </c>
      <c r="E41" s="138"/>
      <c r="F41" s="138"/>
      <c r="G41" s="249">
        <f t="shared" si="0"/>
        <v>60000</v>
      </c>
      <c r="H41" s="221"/>
    </row>
    <row r="42" spans="1:8" ht="12.75">
      <c r="A42" s="161"/>
      <c r="B42" s="160"/>
      <c r="C42" s="167" t="s">
        <v>187</v>
      </c>
      <c r="D42" s="178">
        <f>D43+D44</f>
        <v>800000</v>
      </c>
      <c r="E42" s="178">
        <f>E43+E44</f>
        <v>0</v>
      </c>
      <c r="F42" s="178">
        <f>F43+F44</f>
        <v>0</v>
      </c>
      <c r="G42" s="178">
        <f>G43+G44</f>
        <v>800000</v>
      </c>
      <c r="H42" s="229"/>
    </row>
    <row r="43" spans="1:8" ht="12.75" customHeight="1">
      <c r="A43" s="139">
        <v>1</v>
      </c>
      <c r="B43" s="143" t="s">
        <v>114</v>
      </c>
      <c r="C43" s="189" t="s">
        <v>78</v>
      </c>
      <c r="D43" s="138">
        <v>300000</v>
      </c>
      <c r="E43" s="138"/>
      <c r="F43" s="138"/>
      <c r="G43" s="249">
        <f t="shared" si="0"/>
        <v>300000</v>
      </c>
      <c r="H43" s="221"/>
    </row>
    <row r="44" spans="1:8" ht="23.25" customHeight="1">
      <c r="A44" s="139"/>
      <c r="B44" s="143" t="s">
        <v>125</v>
      </c>
      <c r="C44" s="189" t="s">
        <v>206</v>
      </c>
      <c r="D44" s="138">
        <v>500000</v>
      </c>
      <c r="E44" s="138"/>
      <c r="F44" s="138"/>
      <c r="G44" s="249">
        <f t="shared" si="0"/>
        <v>500000</v>
      </c>
      <c r="H44" s="221"/>
    </row>
    <row r="45" spans="1:8" ht="12.75">
      <c r="A45" s="161"/>
      <c r="B45" s="160"/>
      <c r="C45" s="167" t="s">
        <v>188</v>
      </c>
      <c r="D45" s="178">
        <f>D46+D47</f>
        <v>500000</v>
      </c>
      <c r="E45" s="178">
        <f>E46+E47</f>
        <v>4000000</v>
      </c>
      <c r="F45" s="178">
        <f>F46+F47</f>
        <v>0</v>
      </c>
      <c r="G45" s="178">
        <f>G46+G47</f>
        <v>4500000</v>
      </c>
      <c r="H45" s="229"/>
    </row>
    <row r="46" spans="1:8" ht="12.75">
      <c r="A46" s="195">
        <v>1</v>
      </c>
      <c r="B46" s="143" t="s">
        <v>114</v>
      </c>
      <c r="C46" s="169" t="s">
        <v>211</v>
      </c>
      <c r="D46" s="155">
        <v>500000</v>
      </c>
      <c r="E46" s="155"/>
      <c r="F46" s="155"/>
      <c r="G46" s="249">
        <f t="shared" si="0"/>
        <v>500000</v>
      </c>
      <c r="H46" s="240"/>
    </row>
    <row r="47" spans="1:8" ht="12.75">
      <c r="A47" s="195"/>
      <c r="B47" s="143" t="s">
        <v>234</v>
      </c>
      <c r="C47" s="169" t="s">
        <v>235</v>
      </c>
      <c r="D47" s="155">
        <v>0</v>
      </c>
      <c r="E47" s="155">
        <v>4000000</v>
      </c>
      <c r="F47" s="155"/>
      <c r="G47" s="249">
        <f t="shared" si="0"/>
        <v>4000000</v>
      </c>
      <c r="H47" s="240"/>
    </row>
    <row r="48" spans="1:8" ht="14.25" customHeight="1">
      <c r="A48" s="161"/>
      <c r="B48" s="160"/>
      <c r="C48" s="167" t="s">
        <v>189</v>
      </c>
      <c r="D48" s="178">
        <f>D49</f>
        <v>200000</v>
      </c>
      <c r="E48" s="178">
        <f>E49</f>
        <v>0</v>
      </c>
      <c r="F48" s="178">
        <f>F49</f>
        <v>0</v>
      </c>
      <c r="G48" s="178">
        <f>G49</f>
        <v>200000</v>
      </c>
      <c r="H48" s="229"/>
    </row>
    <row r="49" spans="1:8" ht="12.75">
      <c r="A49" s="139">
        <v>2</v>
      </c>
      <c r="B49" s="143" t="s">
        <v>114</v>
      </c>
      <c r="C49" s="137" t="s">
        <v>124</v>
      </c>
      <c r="D49" s="138">
        <v>200000</v>
      </c>
      <c r="E49" s="138"/>
      <c r="F49" s="138"/>
      <c r="G49" s="249">
        <f t="shared" si="0"/>
        <v>200000</v>
      </c>
      <c r="H49" s="221"/>
    </row>
    <row r="50" spans="1:8" s="180" customFormat="1" ht="14.25" customHeight="1">
      <c r="A50" s="161"/>
      <c r="B50" s="160"/>
      <c r="C50" s="167" t="s">
        <v>190</v>
      </c>
      <c r="D50" s="178">
        <f>D51</f>
        <v>100000</v>
      </c>
      <c r="E50" s="178">
        <f>E51</f>
        <v>0</v>
      </c>
      <c r="F50" s="178">
        <f>F51</f>
        <v>0</v>
      </c>
      <c r="G50" s="178">
        <f>G51</f>
        <v>100000</v>
      </c>
      <c r="H50" s="225"/>
    </row>
    <row r="51" spans="1:8" ht="12.75">
      <c r="A51" s="139">
        <v>1</v>
      </c>
      <c r="B51" s="181" t="s">
        <v>114</v>
      </c>
      <c r="C51" s="137" t="s">
        <v>121</v>
      </c>
      <c r="D51" s="138">
        <v>100000</v>
      </c>
      <c r="E51" s="138"/>
      <c r="F51" s="138"/>
      <c r="G51" s="249">
        <f t="shared" si="0"/>
        <v>100000</v>
      </c>
      <c r="H51" s="221"/>
    </row>
    <row r="52" spans="1:8" ht="12.75" customHeight="1">
      <c r="A52" s="161"/>
      <c r="B52" s="160"/>
      <c r="C52" s="167" t="s">
        <v>191</v>
      </c>
      <c r="D52" s="178">
        <f>D53</f>
        <v>200000</v>
      </c>
      <c r="E52" s="178">
        <f>E53</f>
        <v>0</v>
      </c>
      <c r="F52" s="178">
        <f>F53</f>
        <v>0</v>
      </c>
      <c r="G52" s="178">
        <f>G53</f>
        <v>200000</v>
      </c>
      <c r="H52" s="229"/>
    </row>
    <row r="53" spans="1:8" ht="25.5">
      <c r="A53" s="139">
        <v>1</v>
      </c>
      <c r="B53" s="143" t="s">
        <v>114</v>
      </c>
      <c r="C53" s="137" t="s">
        <v>79</v>
      </c>
      <c r="D53" s="138">
        <v>200000</v>
      </c>
      <c r="E53" s="138"/>
      <c r="F53" s="138"/>
      <c r="G53" s="249">
        <f t="shared" si="0"/>
        <v>200000</v>
      </c>
      <c r="H53" s="221"/>
    </row>
    <row r="54" spans="1:8" ht="16.5" customHeight="1">
      <c r="A54" s="161"/>
      <c r="B54" s="160"/>
      <c r="C54" s="167" t="s">
        <v>192</v>
      </c>
      <c r="D54" s="178">
        <f>D55</f>
        <v>1000000</v>
      </c>
      <c r="E54" s="178">
        <f>E55</f>
        <v>0</v>
      </c>
      <c r="F54" s="178">
        <f>F55</f>
        <v>0</v>
      </c>
      <c r="G54" s="178">
        <f>G55</f>
        <v>1000000</v>
      </c>
      <c r="H54" s="229"/>
    </row>
    <row r="55" spans="1:8" ht="38.25">
      <c r="A55" s="139">
        <v>1</v>
      </c>
      <c r="B55" s="139" t="s">
        <v>114</v>
      </c>
      <c r="C55" s="182" t="s">
        <v>230</v>
      </c>
      <c r="D55" s="141">
        <v>1000000</v>
      </c>
      <c r="E55" s="141"/>
      <c r="F55" s="141"/>
      <c r="G55" s="249">
        <f t="shared" si="0"/>
        <v>1000000</v>
      </c>
      <c r="H55" s="182"/>
    </row>
    <row r="56" spans="1:8" ht="12.75">
      <c r="A56" s="161"/>
      <c r="B56" s="160"/>
      <c r="C56" s="167" t="s">
        <v>193</v>
      </c>
      <c r="D56" s="178">
        <f>D57</f>
        <v>100000</v>
      </c>
      <c r="E56" s="178">
        <f>E57</f>
        <v>0</v>
      </c>
      <c r="F56" s="178">
        <f>F57</f>
        <v>9000</v>
      </c>
      <c r="G56" s="178">
        <f>G57</f>
        <v>91000</v>
      </c>
      <c r="H56" s="228"/>
    </row>
    <row r="57" spans="1:8" ht="12.75">
      <c r="A57" s="139">
        <v>1</v>
      </c>
      <c r="B57" s="143" t="s">
        <v>114</v>
      </c>
      <c r="C57" s="137" t="s">
        <v>229</v>
      </c>
      <c r="D57" s="152">
        <v>100000</v>
      </c>
      <c r="E57" s="152"/>
      <c r="F57" s="152">
        <v>9000</v>
      </c>
      <c r="G57" s="255">
        <f t="shared" si="0"/>
        <v>91000</v>
      </c>
      <c r="H57" s="221"/>
    </row>
    <row r="58" spans="1:8" ht="25.5">
      <c r="A58" s="196"/>
      <c r="B58" s="175"/>
      <c r="C58" s="188" t="s">
        <v>38</v>
      </c>
      <c r="D58" s="256">
        <f>D59</f>
        <v>100000</v>
      </c>
      <c r="E58" s="256">
        <f>E59</f>
        <v>0</v>
      </c>
      <c r="F58" s="256">
        <f>F59</f>
        <v>0</v>
      </c>
      <c r="G58" s="256">
        <f>G59</f>
        <v>100000</v>
      </c>
      <c r="H58" s="227"/>
    </row>
    <row r="59" spans="1:8" s="254" customFormat="1" ht="25.5">
      <c r="A59" s="251">
        <v>1</v>
      </c>
      <c r="B59" s="252" t="s">
        <v>116</v>
      </c>
      <c r="C59" s="253" t="s">
        <v>119</v>
      </c>
      <c r="D59" s="257">
        <v>100000</v>
      </c>
      <c r="E59" s="257"/>
      <c r="F59" s="257"/>
      <c r="G59" s="255">
        <f t="shared" si="0"/>
        <v>100000</v>
      </c>
      <c r="H59" s="240"/>
    </row>
    <row r="60" spans="1:8" ht="25.5">
      <c r="A60" s="196"/>
      <c r="B60" s="175"/>
      <c r="C60" s="188" t="s">
        <v>40</v>
      </c>
      <c r="D60" s="256">
        <f>D61</f>
        <v>100000</v>
      </c>
      <c r="E60" s="256">
        <f>E61</f>
        <v>0</v>
      </c>
      <c r="F60" s="256">
        <f>F61</f>
        <v>0</v>
      </c>
      <c r="G60" s="256">
        <f>G61</f>
        <v>100000</v>
      </c>
      <c r="H60" s="227"/>
    </row>
    <row r="61" spans="1:8" ht="25.5">
      <c r="A61" s="139">
        <v>1</v>
      </c>
      <c r="B61" s="143" t="s">
        <v>116</v>
      </c>
      <c r="C61" s="137" t="s">
        <v>122</v>
      </c>
      <c r="D61" s="152">
        <v>100000</v>
      </c>
      <c r="E61" s="152"/>
      <c r="F61" s="152"/>
      <c r="G61" s="255">
        <f t="shared" si="0"/>
        <v>100000</v>
      </c>
      <c r="H61" s="221"/>
    </row>
    <row r="62" spans="1:8" ht="25.5">
      <c r="A62" s="196"/>
      <c r="B62" s="175"/>
      <c r="C62" s="188" t="s">
        <v>108</v>
      </c>
      <c r="D62" s="256">
        <f>D63</f>
        <v>100000</v>
      </c>
      <c r="E62" s="256">
        <f>E63</f>
        <v>0</v>
      </c>
      <c r="F62" s="256">
        <f>F63</f>
        <v>0</v>
      </c>
      <c r="G62" s="256">
        <f>G63</f>
        <v>100000</v>
      </c>
      <c r="H62" s="193"/>
    </row>
    <row r="63" spans="1:8" ht="12.75">
      <c r="A63" s="139">
        <v>1</v>
      </c>
      <c r="B63" s="143" t="s">
        <v>116</v>
      </c>
      <c r="C63" s="137" t="s">
        <v>80</v>
      </c>
      <c r="D63" s="141">
        <v>100000</v>
      </c>
      <c r="E63" s="141"/>
      <c r="F63" s="141"/>
      <c r="G63" s="255">
        <f t="shared" si="0"/>
        <v>100000</v>
      </c>
      <c r="H63" s="221"/>
    </row>
    <row r="64" spans="1:8" ht="12.75">
      <c r="A64" s="198"/>
      <c r="B64" s="175"/>
      <c r="C64" s="190" t="s">
        <v>23</v>
      </c>
      <c r="D64" s="258">
        <f>D65+D66+D67+D68+D69+D70</f>
        <v>6100000</v>
      </c>
      <c r="E64" s="258">
        <f>E65+E66+E67+E68+E69+E70</f>
        <v>22169</v>
      </c>
      <c r="F64" s="258">
        <f>F65+F66+F67+F68+F69+F70</f>
        <v>22169</v>
      </c>
      <c r="G64" s="258">
        <f>G65+G66+G67+G68+G69+G70</f>
        <v>6100000</v>
      </c>
      <c r="H64" s="230"/>
    </row>
    <row r="65" spans="1:8" ht="25.5">
      <c r="A65" s="195">
        <v>1</v>
      </c>
      <c r="B65" s="143" t="s">
        <v>118</v>
      </c>
      <c r="C65" s="191" t="s">
        <v>145</v>
      </c>
      <c r="D65" s="259">
        <v>4200000</v>
      </c>
      <c r="E65" s="259"/>
      <c r="F65" s="259"/>
      <c r="G65" s="255">
        <f aca="true" t="shared" si="1" ref="G65:G82">D65+E65-F65</f>
        <v>4200000</v>
      </c>
      <c r="H65" s="221"/>
    </row>
    <row r="66" spans="1:8" ht="25.5">
      <c r="A66" s="195"/>
      <c r="B66" s="143" t="s">
        <v>162</v>
      </c>
      <c r="C66" s="191" t="s">
        <v>209</v>
      </c>
      <c r="D66" s="259">
        <v>800000</v>
      </c>
      <c r="E66" s="259">
        <v>22169</v>
      </c>
      <c r="F66" s="259"/>
      <c r="G66" s="255">
        <f t="shared" si="1"/>
        <v>822169</v>
      </c>
      <c r="H66" s="221"/>
    </row>
    <row r="67" spans="1:8" ht="25.5">
      <c r="A67" s="139">
        <v>2</v>
      </c>
      <c r="B67" s="143" t="s">
        <v>113</v>
      </c>
      <c r="C67" s="192" t="s">
        <v>67</v>
      </c>
      <c r="D67" s="152">
        <v>400000</v>
      </c>
      <c r="E67" s="152"/>
      <c r="F67" s="152"/>
      <c r="G67" s="255">
        <f t="shared" si="1"/>
        <v>400000</v>
      </c>
      <c r="H67" s="221"/>
    </row>
    <row r="68" spans="1:8" ht="25.5">
      <c r="A68" s="139">
        <v>3</v>
      </c>
      <c r="B68" s="143" t="s">
        <v>113</v>
      </c>
      <c r="C68" s="137" t="s">
        <v>151</v>
      </c>
      <c r="D68" s="152">
        <v>100000</v>
      </c>
      <c r="E68" s="152"/>
      <c r="F68" s="152"/>
      <c r="G68" s="255">
        <f t="shared" si="1"/>
        <v>100000</v>
      </c>
      <c r="H68" s="221"/>
    </row>
    <row r="69" spans="1:8" ht="43.5" customHeight="1">
      <c r="A69" s="139">
        <v>4</v>
      </c>
      <c r="B69" s="139" t="s">
        <v>113</v>
      </c>
      <c r="C69" s="137" t="s">
        <v>232</v>
      </c>
      <c r="D69" s="152">
        <v>200000</v>
      </c>
      <c r="E69" s="152"/>
      <c r="F69" s="152"/>
      <c r="G69" s="255">
        <f t="shared" si="1"/>
        <v>200000</v>
      </c>
      <c r="H69" s="221"/>
    </row>
    <row r="70" spans="1:8" ht="25.5">
      <c r="A70" s="139">
        <v>5</v>
      </c>
      <c r="B70" s="143" t="s">
        <v>113</v>
      </c>
      <c r="C70" s="191" t="s">
        <v>210</v>
      </c>
      <c r="D70" s="152">
        <v>400000</v>
      </c>
      <c r="E70" s="152"/>
      <c r="F70" s="152">
        <v>22169</v>
      </c>
      <c r="G70" s="255">
        <f t="shared" si="1"/>
        <v>377831</v>
      </c>
      <c r="H70" s="221"/>
    </row>
    <row r="71" spans="1:8" ht="12.75">
      <c r="A71" s="199"/>
      <c r="B71" s="183"/>
      <c r="C71" s="193" t="s">
        <v>166</v>
      </c>
      <c r="D71" s="258">
        <f>D72</f>
        <v>410000</v>
      </c>
      <c r="E71" s="258">
        <f>E72</f>
        <v>0</v>
      </c>
      <c r="F71" s="258">
        <f>F72</f>
        <v>0</v>
      </c>
      <c r="G71" s="258">
        <f>G72</f>
        <v>410000</v>
      </c>
      <c r="H71" s="231"/>
    </row>
    <row r="72" spans="1:8" ht="25.5">
      <c r="A72" s="200">
        <v>1</v>
      </c>
      <c r="B72" s="143" t="s">
        <v>113</v>
      </c>
      <c r="C72" s="137" t="s">
        <v>231</v>
      </c>
      <c r="D72" s="152">
        <v>410000</v>
      </c>
      <c r="E72" s="152"/>
      <c r="F72" s="152"/>
      <c r="G72" s="260">
        <f t="shared" si="1"/>
        <v>410000</v>
      </c>
      <c r="H72" s="239"/>
    </row>
    <row r="73" spans="1:8" ht="12.75">
      <c r="A73" s="196"/>
      <c r="B73" s="175"/>
      <c r="C73" s="188" t="s">
        <v>55</v>
      </c>
      <c r="D73" s="256">
        <f>D74+D75+D76+D77</f>
        <v>4650000</v>
      </c>
      <c r="E73" s="256">
        <f>E74+E75+E76+E77</f>
        <v>0</v>
      </c>
      <c r="F73" s="256">
        <f>F74+F75+F76+F77</f>
        <v>0</v>
      </c>
      <c r="G73" s="256">
        <f>G74+G75+G76+G77</f>
        <v>4650000</v>
      </c>
      <c r="H73" s="193"/>
    </row>
    <row r="74" spans="1:8" ht="12.75">
      <c r="A74" s="139">
        <v>1</v>
      </c>
      <c r="B74" s="143" t="s">
        <v>57</v>
      </c>
      <c r="C74" s="137" t="s">
        <v>56</v>
      </c>
      <c r="D74" s="152">
        <v>2000000</v>
      </c>
      <c r="E74" s="152"/>
      <c r="F74" s="152"/>
      <c r="G74" s="260">
        <f t="shared" si="1"/>
        <v>2000000</v>
      </c>
      <c r="H74" s="221"/>
    </row>
    <row r="75" spans="1:8" ht="12.75">
      <c r="A75" s="139">
        <v>2</v>
      </c>
      <c r="B75" s="143" t="s">
        <v>57</v>
      </c>
      <c r="C75" s="137" t="s">
        <v>58</v>
      </c>
      <c r="D75" s="152">
        <v>2463800</v>
      </c>
      <c r="E75" s="152"/>
      <c r="F75" s="152"/>
      <c r="G75" s="260">
        <f t="shared" si="1"/>
        <v>2463800</v>
      </c>
      <c r="H75" s="221"/>
    </row>
    <row r="76" spans="1:8" ht="12.75">
      <c r="A76" s="139">
        <v>3</v>
      </c>
      <c r="B76" s="143" t="s">
        <v>153</v>
      </c>
      <c r="C76" s="137" t="s">
        <v>200</v>
      </c>
      <c r="D76" s="152">
        <v>36200</v>
      </c>
      <c r="E76" s="152"/>
      <c r="F76" s="152"/>
      <c r="G76" s="260">
        <f t="shared" si="1"/>
        <v>36200</v>
      </c>
      <c r="H76" s="221"/>
    </row>
    <row r="77" spans="1:8" ht="12.75">
      <c r="A77" s="139">
        <v>4</v>
      </c>
      <c r="B77" s="143" t="s">
        <v>153</v>
      </c>
      <c r="C77" s="137" t="s">
        <v>205</v>
      </c>
      <c r="D77" s="152">
        <v>150000</v>
      </c>
      <c r="E77" s="152"/>
      <c r="F77" s="152"/>
      <c r="G77" s="260">
        <f t="shared" si="1"/>
        <v>150000</v>
      </c>
      <c r="H77" s="221"/>
    </row>
    <row r="78" spans="1:8" s="262" customFormat="1" ht="25.5">
      <c r="A78" s="263"/>
      <c r="B78" s="264"/>
      <c r="C78" s="265" t="s">
        <v>241</v>
      </c>
      <c r="D78" s="268">
        <f>D79</f>
        <v>0</v>
      </c>
      <c r="E78" s="268">
        <f>E79</f>
        <v>100000</v>
      </c>
      <c r="F78" s="268">
        <f>F79</f>
        <v>0</v>
      </c>
      <c r="G78" s="274">
        <f t="shared" si="1"/>
        <v>100000</v>
      </c>
      <c r="H78" s="266"/>
    </row>
    <row r="79" spans="1:8" ht="12.75">
      <c r="A79" s="139">
        <v>1</v>
      </c>
      <c r="B79" s="143" t="s">
        <v>237</v>
      </c>
      <c r="C79" s="137" t="s">
        <v>242</v>
      </c>
      <c r="D79" s="152">
        <v>0</v>
      </c>
      <c r="E79" s="152">
        <v>100000</v>
      </c>
      <c r="F79" s="152"/>
      <c r="G79" s="260">
        <f>D79+E79-F79</f>
        <v>100000</v>
      </c>
      <c r="H79" s="221"/>
    </row>
    <row r="80" spans="1:8" ht="12.75">
      <c r="A80" s="196"/>
      <c r="B80" s="175"/>
      <c r="C80" s="188" t="s">
        <v>35</v>
      </c>
      <c r="D80" s="256">
        <f>D81+D82+D83</f>
        <v>14100058</v>
      </c>
      <c r="E80" s="256">
        <f>E81+E82+E83</f>
        <v>0</v>
      </c>
      <c r="F80" s="256">
        <f>F81+F82+F83</f>
        <v>0</v>
      </c>
      <c r="G80" s="256">
        <f>G81+G82+G83</f>
        <v>14100058</v>
      </c>
      <c r="H80" s="227"/>
    </row>
    <row r="81" spans="1:8" ht="25.5">
      <c r="A81" s="195">
        <v>1</v>
      </c>
      <c r="B81" s="153" t="s">
        <v>115</v>
      </c>
      <c r="C81" s="169" t="s">
        <v>51</v>
      </c>
      <c r="D81" s="259">
        <v>7100058</v>
      </c>
      <c r="E81" s="259"/>
      <c r="F81" s="259"/>
      <c r="G81" s="260">
        <f t="shared" si="1"/>
        <v>7100058</v>
      </c>
      <c r="H81" s="237"/>
    </row>
    <row r="82" spans="1:8" ht="12.75">
      <c r="A82" s="195">
        <v>2</v>
      </c>
      <c r="B82" s="153" t="s">
        <v>115</v>
      </c>
      <c r="C82" s="169" t="s">
        <v>52</v>
      </c>
      <c r="D82" s="259">
        <v>2000000</v>
      </c>
      <c r="E82" s="259"/>
      <c r="F82" s="259"/>
      <c r="G82" s="260">
        <f t="shared" si="1"/>
        <v>2000000</v>
      </c>
      <c r="H82" s="226"/>
    </row>
    <row r="83" spans="1:8" ht="15" customHeight="1">
      <c r="A83" s="143">
        <v>3</v>
      </c>
      <c r="B83" s="143" t="s">
        <v>115</v>
      </c>
      <c r="C83" s="137" t="s">
        <v>201</v>
      </c>
      <c r="D83" s="152">
        <v>5000000</v>
      </c>
      <c r="E83" s="259"/>
      <c r="F83" s="259"/>
      <c r="G83" s="261">
        <f>D83+E83-F83</f>
        <v>5000000</v>
      </c>
      <c r="H83" s="221"/>
    </row>
    <row r="84" spans="1:8" s="276" customFormat="1" ht="12.75">
      <c r="A84" s="267"/>
      <c r="B84" s="267"/>
      <c r="C84" s="265" t="s">
        <v>236</v>
      </c>
      <c r="D84" s="268">
        <f>D85</f>
        <v>0</v>
      </c>
      <c r="E84" s="268">
        <f>E85</f>
        <v>107405</v>
      </c>
      <c r="F84" s="268">
        <f>F85</f>
        <v>0</v>
      </c>
      <c r="G84" s="275">
        <f>D84+E84-F84</f>
        <v>107405</v>
      </c>
      <c r="H84" s="269"/>
    </row>
    <row r="85" spans="1:8" ht="12.75">
      <c r="A85" s="136">
        <v>1</v>
      </c>
      <c r="B85" s="136" t="s">
        <v>238</v>
      </c>
      <c r="C85" s="137" t="s">
        <v>243</v>
      </c>
      <c r="D85" s="138">
        <v>0</v>
      </c>
      <c r="E85" s="138">
        <v>107405</v>
      </c>
      <c r="F85" s="170"/>
      <c r="G85" s="261">
        <f>D85+E85-F85</f>
        <v>107405</v>
      </c>
      <c r="H85" s="270"/>
    </row>
    <row r="86" ht="12.75">
      <c r="F86" s="238"/>
    </row>
    <row r="87" ht="12.75">
      <c r="F87" s="238"/>
    </row>
    <row r="88" ht="12.75">
      <c r="F88" s="238"/>
    </row>
    <row r="89" ht="12.75">
      <c r="F89" s="238"/>
    </row>
    <row r="90" ht="12.75">
      <c r="F90" s="238"/>
    </row>
    <row r="91" ht="12.75">
      <c r="F91" s="238"/>
    </row>
    <row r="92" ht="12.75">
      <c r="F92" s="238"/>
    </row>
  </sheetData>
  <mergeCells count="1">
    <mergeCell ref="H23:H24"/>
  </mergeCells>
  <printOptions horizontalCentered="1"/>
  <pageMargins left="0.7086614173228347" right="0.31496062992125984" top="1.5748031496062993" bottom="0.7086614173228347" header="0.5118110236220472" footer="0.4724409448818898"/>
  <pageSetup horizontalDpi="300" verticalDpi="300" orientation="portrait" paperSize="9" scale="85" r:id="rId1"/>
  <headerFooter alignWithMargins="0">
    <oddHeader>&amp;LROMÂNIA 
JUDEŢUL MUREŞ
CONSILIUL JUDEŢEAN&amp;C
LISTA OBIECTIVELOR DE INVESTIŢII PE ANUL 2004
CU FINANŢARE PARŢIALĂ SAU INTEGRALĂ DE LA BUGET
 - PROPUSE PENTRU RECTIFICARE - &amp;R&amp;16Anexa nr. 3
&amp;10HOR. C.J. Nr._____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pane ySplit="3" topLeftCell="BM4" activePane="bottomLeft" state="frozen"/>
      <selection pane="topLeft" activeCell="A1" sqref="A1"/>
      <selection pane="bottomLeft" activeCell="D93" sqref="D93"/>
    </sheetView>
  </sheetViews>
  <sheetFormatPr defaultColWidth="9.140625" defaultRowHeight="12.75"/>
  <cols>
    <col min="1" max="1" width="4.57421875" style="125" customWidth="1"/>
    <col min="2" max="2" width="7.421875" style="125" customWidth="1"/>
    <col min="3" max="3" width="43.57421875" style="185" customWidth="1"/>
    <col min="4" max="7" width="10.140625" style="125" customWidth="1"/>
    <col min="8" max="8" width="9.140625" style="185" customWidth="1"/>
    <col min="9" max="9" width="9.140625" style="125" customWidth="1"/>
    <col min="10" max="10" width="9.8515625" style="125" bestFit="1" customWidth="1"/>
    <col min="11" max="16384" width="9.140625" style="125" customWidth="1"/>
  </cols>
  <sheetData>
    <row r="1" spans="1:8" ht="39.75">
      <c r="A1" s="122" t="s">
        <v>154</v>
      </c>
      <c r="B1" s="123" t="s">
        <v>168</v>
      </c>
      <c r="C1" s="123" t="s">
        <v>155</v>
      </c>
      <c r="D1" s="123" t="s">
        <v>194</v>
      </c>
      <c r="E1" s="220" t="s">
        <v>195</v>
      </c>
      <c r="F1" s="220" t="s">
        <v>196</v>
      </c>
      <c r="G1" s="123" t="s">
        <v>197</v>
      </c>
      <c r="H1" s="123" t="s">
        <v>167</v>
      </c>
    </row>
    <row r="2" spans="1:10" ht="12.75">
      <c r="A2" s="126"/>
      <c r="B2" s="127"/>
      <c r="C2" s="127" t="s">
        <v>169</v>
      </c>
      <c r="D2" s="128">
        <f>D3+D32+D58+D60+D62+D64+D71+D73+D81+D83+D87</f>
        <v>56221463</v>
      </c>
      <c r="E2" s="128">
        <f>E3+E32+E58+E60+E62+E64+E71+E73+E81+E83+E87</f>
        <v>17701447</v>
      </c>
      <c r="F2" s="128">
        <f>F3+F32+F58+F60+F62+F64+F71+F73+F81+F83+F87</f>
        <v>7269085</v>
      </c>
      <c r="G2" s="128">
        <f>G3+G32+G58+G60+G62+G64+G71+G73+G81+G83+G87</f>
        <v>66653825</v>
      </c>
      <c r="H2" s="127"/>
      <c r="J2" s="282"/>
    </row>
    <row r="3" spans="1:8" s="132" customFormat="1" ht="12.75">
      <c r="A3" s="130"/>
      <c r="B3" s="130"/>
      <c r="C3" s="130" t="s">
        <v>160</v>
      </c>
      <c r="D3" s="131">
        <f>D4+D14+D26+D24</f>
        <v>22863000</v>
      </c>
      <c r="E3" s="131">
        <f>E4+E14+E26+E24</f>
        <v>8451447</v>
      </c>
      <c r="F3" s="131">
        <f>F4+F14+F26+F24</f>
        <v>3707485</v>
      </c>
      <c r="G3" s="131">
        <f>G4+G14+G26+G24</f>
        <v>27606962</v>
      </c>
      <c r="H3" s="131"/>
    </row>
    <row r="4" spans="1:10" s="135" customFormat="1" ht="12.75">
      <c r="A4" s="133"/>
      <c r="B4" s="133"/>
      <c r="C4" s="133" t="s">
        <v>161</v>
      </c>
      <c r="D4" s="134">
        <f>D5+D6+D7+D8+D9+D10+D11+D12+D13</f>
        <v>3790000</v>
      </c>
      <c r="E4" s="134">
        <f>E5+E6+E7+E8+E9+E10+E11+E12+E13</f>
        <v>251447</v>
      </c>
      <c r="F4" s="134">
        <f>F5+F6+F7+F8+F9+F10+F11+F12+F13</f>
        <v>507485</v>
      </c>
      <c r="G4" s="134">
        <f>G5+G6+G7+G8+G9+G10+G11+G12+G13</f>
        <v>3533962</v>
      </c>
      <c r="H4" s="134"/>
      <c r="J4" s="286"/>
    </row>
    <row r="5" spans="1:10" ht="25.5">
      <c r="A5" s="139">
        <v>1</v>
      </c>
      <c r="B5" s="136" t="s">
        <v>111</v>
      </c>
      <c r="C5" s="137" t="s">
        <v>176</v>
      </c>
      <c r="D5" s="138">
        <v>200000</v>
      </c>
      <c r="E5" s="138"/>
      <c r="F5" s="138"/>
      <c r="G5" s="249">
        <f aca="true" t="shared" si="0" ref="G5:G63">D5+E5-F5</f>
        <v>200000</v>
      </c>
      <c r="H5" s="137"/>
      <c r="J5" s="282"/>
    </row>
    <row r="6" spans="1:10" ht="12.75">
      <c r="A6" s="139">
        <v>2</v>
      </c>
      <c r="B6" s="136" t="s">
        <v>111</v>
      </c>
      <c r="C6" s="137" t="s">
        <v>130</v>
      </c>
      <c r="D6" s="138">
        <v>1500000</v>
      </c>
      <c r="E6" s="138"/>
      <c r="F6" s="138"/>
      <c r="G6" s="249">
        <f t="shared" si="0"/>
        <v>1500000</v>
      </c>
      <c r="H6" s="137"/>
      <c r="J6" s="282"/>
    </row>
    <row r="7" spans="1:10" ht="25.5">
      <c r="A7" s="139">
        <v>3</v>
      </c>
      <c r="B7" s="136" t="s">
        <v>111</v>
      </c>
      <c r="C7" s="137" t="s">
        <v>175</v>
      </c>
      <c r="D7" s="152">
        <v>115000</v>
      </c>
      <c r="E7" s="152"/>
      <c r="F7" s="152">
        <v>2985</v>
      </c>
      <c r="G7" s="255">
        <f t="shared" si="0"/>
        <v>112015</v>
      </c>
      <c r="H7" s="137"/>
      <c r="J7" s="282"/>
    </row>
    <row r="8" spans="1:10" ht="27.75" customHeight="1">
      <c r="A8" s="139">
        <v>4</v>
      </c>
      <c r="B8" s="136" t="s">
        <v>111</v>
      </c>
      <c r="C8" s="137" t="s">
        <v>159</v>
      </c>
      <c r="D8" s="152">
        <v>500000</v>
      </c>
      <c r="E8" s="152"/>
      <c r="F8" s="152">
        <v>500000</v>
      </c>
      <c r="G8" s="255">
        <f t="shared" si="0"/>
        <v>0</v>
      </c>
      <c r="H8" s="137"/>
      <c r="J8" s="282"/>
    </row>
    <row r="9" spans="1:8" ht="12.75">
      <c r="A9" s="139">
        <v>5</v>
      </c>
      <c r="B9" s="139" t="s">
        <v>110</v>
      </c>
      <c r="C9" s="137" t="s">
        <v>170</v>
      </c>
      <c r="D9" s="152">
        <v>100000</v>
      </c>
      <c r="E9" s="152"/>
      <c r="F9" s="152"/>
      <c r="G9" s="255">
        <f t="shared" si="0"/>
        <v>100000</v>
      </c>
      <c r="H9" s="221"/>
    </row>
    <row r="10" spans="1:8" ht="25.5">
      <c r="A10" s="139">
        <v>6</v>
      </c>
      <c r="B10" s="139" t="s">
        <v>111</v>
      </c>
      <c r="C10" s="137" t="s">
        <v>137</v>
      </c>
      <c r="D10" s="152">
        <v>300000</v>
      </c>
      <c r="E10" s="152">
        <v>251447</v>
      </c>
      <c r="F10" s="152"/>
      <c r="G10" s="255">
        <f t="shared" si="0"/>
        <v>551447</v>
      </c>
      <c r="H10" s="232"/>
    </row>
    <row r="11" spans="1:8" ht="12.75">
      <c r="A11" s="139">
        <v>7</v>
      </c>
      <c r="B11" s="139" t="s">
        <v>111</v>
      </c>
      <c r="C11" s="137" t="s">
        <v>244</v>
      </c>
      <c r="D11" s="152">
        <v>20000</v>
      </c>
      <c r="E11" s="152"/>
      <c r="F11" s="152"/>
      <c r="G11" s="255">
        <f t="shared" si="0"/>
        <v>20000</v>
      </c>
      <c r="H11" s="232"/>
    </row>
    <row r="12" spans="1:8" ht="25.5">
      <c r="A12" s="139">
        <v>8</v>
      </c>
      <c r="B12" s="139" t="s">
        <v>111</v>
      </c>
      <c r="C12" s="137" t="s">
        <v>199</v>
      </c>
      <c r="D12" s="152">
        <v>1030000</v>
      </c>
      <c r="E12" s="152"/>
      <c r="F12" s="152"/>
      <c r="G12" s="255">
        <f t="shared" si="0"/>
        <v>1030000</v>
      </c>
      <c r="H12" s="221"/>
    </row>
    <row r="13" spans="1:8" ht="12.75">
      <c r="A13" s="139">
        <v>9</v>
      </c>
      <c r="B13" s="139" t="s">
        <v>111</v>
      </c>
      <c r="C13" s="137" t="s">
        <v>226</v>
      </c>
      <c r="D13" s="142">
        <v>25000</v>
      </c>
      <c r="E13" s="142"/>
      <c r="F13" s="142">
        <v>4500</v>
      </c>
      <c r="G13" s="249">
        <f>D13+E13-F13</f>
        <v>20500</v>
      </c>
      <c r="H13" s="221"/>
    </row>
    <row r="14" spans="1:10" s="151" customFormat="1" ht="12.75">
      <c r="A14" s="158"/>
      <c r="B14" s="149"/>
      <c r="C14" s="186" t="s">
        <v>163</v>
      </c>
      <c r="D14" s="150">
        <f>D15+D16+D17+D18+D19+D20+D21+D22+D23</f>
        <v>18688000</v>
      </c>
      <c r="E14" s="150">
        <f>E15+E16+E17+E18+E19+E20+E21+E22+E23</f>
        <v>4200000</v>
      </c>
      <c r="F14" s="150">
        <f>F15+F16+F17+F18+F19+F20+F21+F22+F23</f>
        <v>3200000</v>
      </c>
      <c r="G14" s="150">
        <f>G15+G16+G17+G18+G19+G20+G21+G22+G23</f>
        <v>19688000</v>
      </c>
      <c r="H14" s="150"/>
      <c r="J14" s="284"/>
    </row>
    <row r="15" spans="1:10" ht="25.5">
      <c r="A15" s="139">
        <v>1</v>
      </c>
      <c r="B15" s="139" t="s">
        <v>57</v>
      </c>
      <c r="C15" s="137" t="s">
        <v>76</v>
      </c>
      <c r="D15" s="152">
        <v>3480000</v>
      </c>
      <c r="E15" s="152"/>
      <c r="F15" s="152">
        <v>1194583</v>
      </c>
      <c r="G15" s="255">
        <f t="shared" si="0"/>
        <v>2285417</v>
      </c>
      <c r="H15" s="221"/>
      <c r="J15" s="282"/>
    </row>
    <row r="16" spans="1:8" ht="12.75">
      <c r="A16" s="139">
        <v>2</v>
      </c>
      <c r="B16" s="139" t="s">
        <v>57</v>
      </c>
      <c r="C16" s="137" t="s">
        <v>75</v>
      </c>
      <c r="D16" s="141">
        <v>4000000</v>
      </c>
      <c r="E16" s="141"/>
      <c r="F16" s="141">
        <v>2000000</v>
      </c>
      <c r="G16" s="249">
        <f t="shared" si="0"/>
        <v>2000000</v>
      </c>
      <c r="H16" s="221"/>
    </row>
    <row r="17" spans="1:10" ht="12.75">
      <c r="A17" s="139">
        <v>3</v>
      </c>
      <c r="B17" s="153" t="s">
        <v>126</v>
      </c>
      <c r="C17" s="169" t="s">
        <v>150</v>
      </c>
      <c r="D17" s="154">
        <v>400000</v>
      </c>
      <c r="E17" s="154"/>
      <c r="F17" s="154"/>
      <c r="G17" s="249">
        <f t="shared" si="0"/>
        <v>400000</v>
      </c>
      <c r="H17" s="222"/>
      <c r="J17" s="282"/>
    </row>
    <row r="18" spans="1:8" ht="25.5">
      <c r="A18" s="139">
        <v>4</v>
      </c>
      <c r="B18" s="139" t="s">
        <v>126</v>
      </c>
      <c r="C18" s="137" t="s">
        <v>174</v>
      </c>
      <c r="D18" s="141">
        <v>2000000</v>
      </c>
      <c r="E18" s="141">
        <v>2700000</v>
      </c>
      <c r="F18" s="141"/>
      <c r="G18" s="255">
        <f t="shared" si="0"/>
        <v>4700000</v>
      </c>
      <c r="H18" s="221"/>
    </row>
    <row r="19" spans="1:8" ht="15" customHeight="1">
      <c r="A19" s="139">
        <v>5</v>
      </c>
      <c r="B19" s="139" t="s">
        <v>126</v>
      </c>
      <c r="C19" s="157" t="s">
        <v>171</v>
      </c>
      <c r="D19" s="141">
        <v>4000000</v>
      </c>
      <c r="E19" s="141">
        <v>500000</v>
      </c>
      <c r="F19" s="141"/>
      <c r="G19" s="249">
        <f t="shared" si="0"/>
        <v>4500000</v>
      </c>
      <c r="H19" s="221"/>
    </row>
    <row r="20" spans="1:8" ht="15.75" customHeight="1">
      <c r="A20" s="139">
        <v>6</v>
      </c>
      <c r="B20" s="139" t="s">
        <v>126</v>
      </c>
      <c r="C20" s="157" t="s">
        <v>172</v>
      </c>
      <c r="D20" s="141">
        <v>4000000</v>
      </c>
      <c r="E20" s="141"/>
      <c r="F20" s="141"/>
      <c r="G20" s="249">
        <f t="shared" si="0"/>
        <v>4000000</v>
      </c>
      <c r="H20" s="272"/>
    </row>
    <row r="21" spans="1:8" ht="12.75" customHeight="1">
      <c r="A21" s="139">
        <v>7</v>
      </c>
      <c r="B21" s="139" t="s">
        <v>153</v>
      </c>
      <c r="C21" s="137" t="s">
        <v>147</v>
      </c>
      <c r="D21" s="142">
        <v>165000</v>
      </c>
      <c r="E21" s="142"/>
      <c r="F21" s="142">
        <v>3404</v>
      </c>
      <c r="G21" s="271">
        <f t="shared" si="0"/>
        <v>161596</v>
      </c>
      <c r="H21" s="292"/>
    </row>
    <row r="22" spans="1:8" ht="12.75">
      <c r="A22" s="139">
        <v>8</v>
      </c>
      <c r="B22" s="139" t="s">
        <v>153</v>
      </c>
      <c r="C22" s="137" t="s">
        <v>148</v>
      </c>
      <c r="D22" s="142">
        <v>135000</v>
      </c>
      <c r="E22" s="142"/>
      <c r="F22" s="142">
        <v>2013</v>
      </c>
      <c r="G22" s="271">
        <f t="shared" si="0"/>
        <v>132987</v>
      </c>
      <c r="H22" s="292"/>
    </row>
    <row r="23" spans="1:8" ht="12.75">
      <c r="A23" s="143">
        <v>9</v>
      </c>
      <c r="B23" s="139" t="s">
        <v>153</v>
      </c>
      <c r="C23" s="137" t="s">
        <v>182</v>
      </c>
      <c r="D23" s="138">
        <v>508000</v>
      </c>
      <c r="E23" s="138">
        <v>1000000</v>
      </c>
      <c r="F23" s="138"/>
      <c r="G23" s="249">
        <f t="shared" si="0"/>
        <v>1508000</v>
      </c>
      <c r="H23" s="273"/>
    </row>
    <row r="24" spans="1:8" ht="12.75">
      <c r="A24" s="287"/>
      <c r="B24" s="277"/>
      <c r="C24" s="187" t="s">
        <v>249</v>
      </c>
      <c r="D24" s="288">
        <f>D25</f>
        <v>0</v>
      </c>
      <c r="E24" s="288">
        <f>E25</f>
        <v>4000000</v>
      </c>
      <c r="F24" s="288">
        <f>F25</f>
        <v>0</v>
      </c>
      <c r="G24" s="288">
        <f>G25</f>
        <v>4000000</v>
      </c>
      <c r="H24" s="289"/>
    </row>
    <row r="25" spans="1:8" ht="12.75">
      <c r="A25" s="143">
        <v>1</v>
      </c>
      <c r="B25" s="139" t="s">
        <v>238</v>
      </c>
      <c r="C25" s="137" t="s">
        <v>182</v>
      </c>
      <c r="D25" s="138"/>
      <c r="E25" s="259">
        <v>4000000</v>
      </c>
      <c r="F25" s="138"/>
      <c r="G25" s="249">
        <f>D25+E25-F25</f>
        <v>4000000</v>
      </c>
      <c r="H25" s="273"/>
    </row>
    <row r="26" spans="1:8" s="151" customFormat="1" ht="12.75">
      <c r="A26" s="158"/>
      <c r="B26" s="158"/>
      <c r="C26" s="187" t="s">
        <v>164</v>
      </c>
      <c r="D26" s="159">
        <v>385000</v>
      </c>
      <c r="E26" s="159">
        <f>E27+E29</f>
        <v>0</v>
      </c>
      <c r="F26" s="159">
        <v>0</v>
      </c>
      <c r="G26" s="234">
        <f t="shared" si="0"/>
        <v>385000</v>
      </c>
      <c r="H26" s="223"/>
    </row>
    <row r="27" spans="1:8" ht="12.75">
      <c r="A27" s="161"/>
      <c r="B27" s="161"/>
      <c r="C27" s="167" t="s">
        <v>177</v>
      </c>
      <c r="D27" s="162">
        <v>85000</v>
      </c>
      <c r="E27" s="162">
        <f>E28</f>
        <v>0</v>
      </c>
      <c r="F27" s="162">
        <v>0</v>
      </c>
      <c r="G27" s="250">
        <f t="shared" si="0"/>
        <v>85000</v>
      </c>
      <c r="H27" s="224"/>
    </row>
    <row r="28" spans="1:8" ht="12.75">
      <c r="A28" s="139">
        <v>1</v>
      </c>
      <c r="B28" s="139" t="s">
        <v>112</v>
      </c>
      <c r="C28" s="164" t="s">
        <v>233</v>
      </c>
      <c r="D28" s="141">
        <v>85000</v>
      </c>
      <c r="E28" s="141"/>
      <c r="F28" s="141"/>
      <c r="G28" s="249">
        <f t="shared" si="0"/>
        <v>85000</v>
      </c>
      <c r="H28" s="182"/>
    </row>
    <row r="29" spans="1:8" ht="12.75">
      <c r="A29" s="161"/>
      <c r="B29" s="160"/>
      <c r="C29" s="167" t="s">
        <v>173</v>
      </c>
      <c r="D29" s="162">
        <f>D30+D31</f>
        <v>300000</v>
      </c>
      <c r="E29" s="162">
        <v>0</v>
      </c>
      <c r="F29" s="162">
        <v>0</v>
      </c>
      <c r="G29" s="250">
        <f t="shared" si="0"/>
        <v>300000</v>
      </c>
      <c r="H29" s="225"/>
    </row>
    <row r="30" spans="1:8" ht="12.75">
      <c r="A30" s="195">
        <v>1</v>
      </c>
      <c r="B30" s="168" t="s">
        <v>112</v>
      </c>
      <c r="C30" s="169" t="s">
        <v>178</v>
      </c>
      <c r="D30" s="155">
        <v>50000</v>
      </c>
      <c r="E30" s="155"/>
      <c r="F30" s="155"/>
      <c r="G30" s="249">
        <f t="shared" si="0"/>
        <v>50000</v>
      </c>
      <c r="H30" s="226"/>
    </row>
    <row r="31" spans="1:8" ht="51">
      <c r="A31" s="195">
        <v>2</v>
      </c>
      <c r="B31" s="139" t="s">
        <v>112</v>
      </c>
      <c r="C31" s="171" t="s">
        <v>179</v>
      </c>
      <c r="D31" s="172">
        <v>250000</v>
      </c>
      <c r="E31" s="172"/>
      <c r="F31" s="172"/>
      <c r="G31" s="249">
        <f t="shared" si="0"/>
        <v>250000</v>
      </c>
      <c r="H31" s="171"/>
    </row>
    <row r="32" spans="1:8" ht="12.75">
      <c r="A32" s="196"/>
      <c r="B32" s="175"/>
      <c r="C32" s="188" t="s">
        <v>180</v>
      </c>
      <c r="D32" s="176">
        <v>7591000</v>
      </c>
      <c r="E32" s="176">
        <f>E33+E35+E37+E39+E42+E45+E48+E50+E52+E54+E56</f>
        <v>2000000</v>
      </c>
      <c r="F32" s="176">
        <v>0</v>
      </c>
      <c r="G32" s="176">
        <f>G33+G35+G37+G39+G42+G45+G48+G50+G52+G54+G56</f>
        <v>9591000</v>
      </c>
      <c r="H32" s="227"/>
    </row>
    <row r="33" spans="1:8" ht="12.75">
      <c r="A33" s="161"/>
      <c r="B33" s="160"/>
      <c r="C33" s="167" t="s">
        <v>183</v>
      </c>
      <c r="D33" s="178">
        <f>D34</f>
        <v>100000</v>
      </c>
      <c r="E33" s="178">
        <f>E34</f>
        <v>0</v>
      </c>
      <c r="F33" s="178">
        <f>F34</f>
        <v>0</v>
      </c>
      <c r="G33" s="178">
        <f>G34</f>
        <v>100000</v>
      </c>
      <c r="H33" s="228"/>
    </row>
    <row r="34" spans="1:8" ht="12.75">
      <c r="A34" s="139">
        <v>1</v>
      </c>
      <c r="B34" s="143" t="s">
        <v>114</v>
      </c>
      <c r="C34" s="137" t="s">
        <v>71</v>
      </c>
      <c r="D34" s="144">
        <v>100000</v>
      </c>
      <c r="E34" s="144"/>
      <c r="F34" s="144"/>
      <c r="G34" s="249">
        <f t="shared" si="0"/>
        <v>100000</v>
      </c>
      <c r="H34" s="221"/>
    </row>
    <row r="35" spans="1:8" ht="12.75">
      <c r="A35" s="161"/>
      <c r="B35" s="160"/>
      <c r="C35" s="167" t="s">
        <v>184</v>
      </c>
      <c r="D35" s="178">
        <f>D36</f>
        <v>300000</v>
      </c>
      <c r="E35" s="178">
        <f>E36</f>
        <v>0</v>
      </c>
      <c r="F35" s="178">
        <f>F36</f>
        <v>0</v>
      </c>
      <c r="G35" s="178">
        <f>G36</f>
        <v>300000</v>
      </c>
      <c r="H35" s="229"/>
    </row>
    <row r="36" spans="1:8" ht="12.75">
      <c r="A36" s="139">
        <v>1</v>
      </c>
      <c r="B36" s="143" t="s">
        <v>114</v>
      </c>
      <c r="C36" s="137" t="s">
        <v>228</v>
      </c>
      <c r="D36" s="144">
        <v>300000</v>
      </c>
      <c r="E36" s="144"/>
      <c r="F36" s="144"/>
      <c r="G36" s="249">
        <f t="shared" si="0"/>
        <v>300000</v>
      </c>
      <c r="H36" s="221"/>
    </row>
    <row r="37" spans="1:8" ht="12.75">
      <c r="A37" s="161"/>
      <c r="B37" s="160"/>
      <c r="C37" s="167" t="s">
        <v>185</v>
      </c>
      <c r="D37" s="178">
        <f>D38</f>
        <v>100000</v>
      </c>
      <c r="E37" s="178">
        <f>E38</f>
        <v>0</v>
      </c>
      <c r="F37" s="178">
        <f>F38</f>
        <v>0</v>
      </c>
      <c r="G37" s="178">
        <f>G38</f>
        <v>100000</v>
      </c>
      <c r="H37" s="229"/>
    </row>
    <row r="38" spans="1:8" ht="12.75">
      <c r="A38" s="197">
        <v>1</v>
      </c>
      <c r="B38" s="160"/>
      <c r="C38" s="169" t="s">
        <v>121</v>
      </c>
      <c r="D38" s="170">
        <v>100000</v>
      </c>
      <c r="E38" s="170"/>
      <c r="F38" s="170"/>
      <c r="G38" s="249">
        <f t="shared" si="0"/>
        <v>100000</v>
      </c>
      <c r="H38" s="229"/>
    </row>
    <row r="39" spans="1:8" ht="12.75">
      <c r="A39" s="161"/>
      <c r="B39" s="160"/>
      <c r="C39" s="167" t="s">
        <v>186</v>
      </c>
      <c r="D39" s="178">
        <f>D40+D41</f>
        <v>200000</v>
      </c>
      <c r="E39" s="178">
        <f>E40+E41</f>
        <v>0</v>
      </c>
      <c r="F39" s="178">
        <f>F40+F41</f>
        <v>0</v>
      </c>
      <c r="G39" s="178">
        <f>G40+G41</f>
        <v>200000</v>
      </c>
      <c r="H39" s="228"/>
    </row>
    <row r="40" spans="1:8" ht="12.75">
      <c r="A40" s="139">
        <v>1</v>
      </c>
      <c r="B40" s="143" t="s">
        <v>114</v>
      </c>
      <c r="C40" s="137" t="s">
        <v>227</v>
      </c>
      <c r="D40" s="138">
        <v>140000</v>
      </c>
      <c r="E40" s="138"/>
      <c r="F40" s="138"/>
      <c r="G40" s="249">
        <f t="shared" si="0"/>
        <v>140000</v>
      </c>
      <c r="H40" s="221"/>
    </row>
    <row r="41" spans="1:8" ht="25.5">
      <c r="A41" s="139">
        <v>2</v>
      </c>
      <c r="B41" s="143" t="s">
        <v>114</v>
      </c>
      <c r="C41" s="137" t="s">
        <v>61</v>
      </c>
      <c r="D41" s="138">
        <v>60000</v>
      </c>
      <c r="E41" s="138"/>
      <c r="F41" s="138"/>
      <c r="G41" s="249">
        <f t="shared" si="0"/>
        <v>60000</v>
      </c>
      <c r="H41" s="221"/>
    </row>
    <row r="42" spans="1:8" ht="12.75">
      <c r="A42" s="161"/>
      <c r="B42" s="160"/>
      <c r="C42" s="167" t="s">
        <v>187</v>
      </c>
      <c r="D42" s="178">
        <f>D43+D44</f>
        <v>800000</v>
      </c>
      <c r="E42" s="178">
        <f>E43+E44</f>
        <v>0</v>
      </c>
      <c r="F42" s="178">
        <f>F43+F44</f>
        <v>0</v>
      </c>
      <c r="G42" s="178">
        <f>G43+G44</f>
        <v>800000</v>
      </c>
      <c r="H42" s="229"/>
    </row>
    <row r="43" spans="1:8" ht="12.75" customHeight="1">
      <c r="A43" s="139">
        <v>1</v>
      </c>
      <c r="B43" s="143" t="s">
        <v>114</v>
      </c>
      <c r="C43" s="189" t="s">
        <v>78</v>
      </c>
      <c r="D43" s="138">
        <v>300000</v>
      </c>
      <c r="E43" s="138"/>
      <c r="F43" s="138"/>
      <c r="G43" s="249">
        <f t="shared" si="0"/>
        <v>300000</v>
      </c>
      <c r="H43" s="221"/>
    </row>
    <row r="44" spans="1:8" ht="23.25" customHeight="1">
      <c r="A44" s="139"/>
      <c r="B44" s="143" t="s">
        <v>125</v>
      </c>
      <c r="C44" s="189" t="s">
        <v>206</v>
      </c>
      <c r="D44" s="138">
        <v>500000</v>
      </c>
      <c r="E44" s="138"/>
      <c r="F44" s="138"/>
      <c r="G44" s="249">
        <f t="shared" si="0"/>
        <v>500000</v>
      </c>
      <c r="H44" s="221"/>
    </row>
    <row r="45" spans="1:8" ht="12.75">
      <c r="A45" s="161"/>
      <c r="B45" s="160"/>
      <c r="C45" s="167" t="s">
        <v>188</v>
      </c>
      <c r="D45" s="178">
        <f>D46+D47</f>
        <v>4500000</v>
      </c>
      <c r="E45" s="178">
        <f>E46+E47</f>
        <v>2000000</v>
      </c>
      <c r="F45" s="178">
        <f>F46+F47</f>
        <v>0</v>
      </c>
      <c r="G45" s="178">
        <f>G46+G47</f>
        <v>6500000</v>
      </c>
      <c r="H45" s="229"/>
    </row>
    <row r="46" spans="1:8" ht="12.75">
      <c r="A46" s="195">
        <v>1</v>
      </c>
      <c r="B46" s="143" t="s">
        <v>114</v>
      </c>
      <c r="C46" s="169" t="s">
        <v>211</v>
      </c>
      <c r="D46" s="155">
        <v>500000</v>
      </c>
      <c r="E46" s="155"/>
      <c r="F46" s="155"/>
      <c r="G46" s="249">
        <f t="shared" si="0"/>
        <v>500000</v>
      </c>
      <c r="H46" s="240"/>
    </row>
    <row r="47" spans="1:8" ht="12.75">
      <c r="A47" s="195"/>
      <c r="B47" s="143" t="s">
        <v>234</v>
      </c>
      <c r="C47" s="169" t="s">
        <v>235</v>
      </c>
      <c r="D47" s="155">
        <v>4000000</v>
      </c>
      <c r="E47" s="155">
        <v>2000000</v>
      </c>
      <c r="F47" s="155"/>
      <c r="G47" s="249">
        <f t="shared" si="0"/>
        <v>6000000</v>
      </c>
      <c r="H47" s="240"/>
    </row>
    <row r="48" spans="1:8" ht="14.25" customHeight="1">
      <c r="A48" s="161"/>
      <c r="B48" s="160"/>
      <c r="C48" s="167" t="s">
        <v>189</v>
      </c>
      <c r="D48" s="178">
        <f>D49</f>
        <v>200000</v>
      </c>
      <c r="E48" s="178">
        <f>E49</f>
        <v>0</v>
      </c>
      <c r="F48" s="178">
        <f>F49</f>
        <v>0</v>
      </c>
      <c r="G48" s="178">
        <f>G49</f>
        <v>200000</v>
      </c>
      <c r="H48" s="229"/>
    </row>
    <row r="49" spans="1:8" ht="12.75">
      <c r="A49" s="139">
        <v>2</v>
      </c>
      <c r="B49" s="143" t="s">
        <v>114</v>
      </c>
      <c r="C49" s="137" t="s">
        <v>124</v>
      </c>
      <c r="D49" s="138">
        <v>200000</v>
      </c>
      <c r="E49" s="138"/>
      <c r="F49" s="138"/>
      <c r="G49" s="249">
        <f t="shared" si="0"/>
        <v>200000</v>
      </c>
      <c r="H49" s="221"/>
    </row>
    <row r="50" spans="1:8" s="180" customFormat="1" ht="14.25" customHeight="1">
      <c r="A50" s="161"/>
      <c r="B50" s="160"/>
      <c r="C50" s="167" t="s">
        <v>190</v>
      </c>
      <c r="D50" s="178">
        <f>D51</f>
        <v>100000</v>
      </c>
      <c r="E50" s="178">
        <f>E51</f>
        <v>0</v>
      </c>
      <c r="F50" s="178">
        <f>F51</f>
        <v>0</v>
      </c>
      <c r="G50" s="178">
        <f>G51</f>
        <v>100000</v>
      </c>
      <c r="H50" s="225"/>
    </row>
    <row r="51" spans="1:8" ht="12.75">
      <c r="A51" s="139">
        <v>1</v>
      </c>
      <c r="B51" s="181" t="s">
        <v>114</v>
      </c>
      <c r="C51" s="137" t="s">
        <v>121</v>
      </c>
      <c r="D51" s="138">
        <v>100000</v>
      </c>
      <c r="E51" s="138"/>
      <c r="F51" s="138"/>
      <c r="G51" s="249">
        <f t="shared" si="0"/>
        <v>100000</v>
      </c>
      <c r="H51" s="221"/>
    </row>
    <row r="52" spans="1:8" ht="12.75" customHeight="1">
      <c r="A52" s="161"/>
      <c r="B52" s="160"/>
      <c r="C52" s="167" t="s">
        <v>191</v>
      </c>
      <c r="D52" s="178">
        <f>D53</f>
        <v>200000</v>
      </c>
      <c r="E52" s="178">
        <f>E53</f>
        <v>0</v>
      </c>
      <c r="F52" s="178">
        <f>F53</f>
        <v>0</v>
      </c>
      <c r="G52" s="178">
        <f>G53</f>
        <v>200000</v>
      </c>
      <c r="H52" s="229"/>
    </row>
    <row r="53" spans="1:8" ht="25.5">
      <c r="A53" s="139">
        <v>1</v>
      </c>
      <c r="B53" s="143" t="s">
        <v>114</v>
      </c>
      <c r="C53" s="137" t="s">
        <v>79</v>
      </c>
      <c r="D53" s="138">
        <v>200000</v>
      </c>
      <c r="E53" s="138"/>
      <c r="F53" s="138"/>
      <c r="G53" s="249">
        <f t="shared" si="0"/>
        <v>200000</v>
      </c>
      <c r="H53" s="221"/>
    </row>
    <row r="54" spans="1:8" ht="16.5" customHeight="1">
      <c r="A54" s="161"/>
      <c r="B54" s="160"/>
      <c r="C54" s="167" t="s">
        <v>192</v>
      </c>
      <c r="D54" s="178">
        <f>D55</f>
        <v>1000000</v>
      </c>
      <c r="E54" s="178">
        <f>E55</f>
        <v>0</v>
      </c>
      <c r="F54" s="178">
        <f>F55</f>
        <v>0</v>
      </c>
      <c r="G54" s="178">
        <f>G55</f>
        <v>1000000</v>
      </c>
      <c r="H54" s="229"/>
    </row>
    <row r="55" spans="1:8" ht="38.25">
      <c r="A55" s="139">
        <v>1</v>
      </c>
      <c r="B55" s="139" t="s">
        <v>114</v>
      </c>
      <c r="C55" s="182" t="s">
        <v>230</v>
      </c>
      <c r="D55" s="141">
        <v>1000000</v>
      </c>
      <c r="E55" s="141"/>
      <c r="F55" s="141"/>
      <c r="G55" s="249">
        <f t="shared" si="0"/>
        <v>1000000</v>
      </c>
      <c r="H55" s="182"/>
    </row>
    <row r="56" spans="1:8" ht="12.75">
      <c r="A56" s="161"/>
      <c r="B56" s="160"/>
      <c r="C56" s="167" t="s">
        <v>193</v>
      </c>
      <c r="D56" s="178">
        <f>D57</f>
        <v>91000</v>
      </c>
      <c r="E56" s="178">
        <f>E57</f>
        <v>0</v>
      </c>
      <c r="F56" s="178">
        <v>0</v>
      </c>
      <c r="G56" s="178">
        <f>G57</f>
        <v>91000</v>
      </c>
      <c r="H56" s="228"/>
    </row>
    <row r="57" spans="1:8" ht="12.75">
      <c r="A57" s="139">
        <v>1</v>
      </c>
      <c r="B57" s="143" t="s">
        <v>114</v>
      </c>
      <c r="C57" s="137" t="s">
        <v>229</v>
      </c>
      <c r="D57" s="152">
        <v>91000</v>
      </c>
      <c r="E57" s="152"/>
      <c r="F57" s="152"/>
      <c r="G57" s="255">
        <f t="shared" si="0"/>
        <v>91000</v>
      </c>
      <c r="H57" s="221"/>
    </row>
    <row r="58" spans="1:8" ht="25.5">
      <c r="A58" s="196"/>
      <c r="B58" s="175"/>
      <c r="C58" s="188" t="s">
        <v>38</v>
      </c>
      <c r="D58" s="256">
        <f>D59</f>
        <v>100000</v>
      </c>
      <c r="E58" s="256">
        <f>E59</f>
        <v>0</v>
      </c>
      <c r="F58" s="256">
        <f>F59</f>
        <v>0</v>
      </c>
      <c r="G58" s="256">
        <f>G59</f>
        <v>100000</v>
      </c>
      <c r="H58" s="227"/>
    </row>
    <row r="59" spans="1:8" s="254" customFormat="1" ht="25.5">
      <c r="A59" s="251">
        <v>1</v>
      </c>
      <c r="B59" s="252" t="s">
        <v>116</v>
      </c>
      <c r="C59" s="253" t="s">
        <v>119</v>
      </c>
      <c r="D59" s="257">
        <v>100000</v>
      </c>
      <c r="E59" s="257">
        <v>0</v>
      </c>
      <c r="F59" s="257"/>
      <c r="G59" s="255">
        <f t="shared" si="0"/>
        <v>100000</v>
      </c>
      <c r="H59" s="240"/>
    </row>
    <row r="60" spans="1:8" ht="25.5">
      <c r="A60" s="196"/>
      <c r="B60" s="175"/>
      <c r="C60" s="188" t="s">
        <v>40</v>
      </c>
      <c r="D60" s="256">
        <f>D61</f>
        <v>100000</v>
      </c>
      <c r="E60" s="256">
        <f>E61</f>
        <v>0</v>
      </c>
      <c r="F60" s="256">
        <f>F61</f>
        <v>0</v>
      </c>
      <c r="G60" s="256">
        <f>G61</f>
        <v>100000</v>
      </c>
      <c r="H60" s="227"/>
    </row>
    <row r="61" spans="1:8" ht="25.5">
      <c r="A61" s="139">
        <v>1</v>
      </c>
      <c r="B61" s="143" t="s">
        <v>116</v>
      </c>
      <c r="C61" s="137" t="s">
        <v>122</v>
      </c>
      <c r="D61" s="152">
        <v>100000</v>
      </c>
      <c r="E61" s="152"/>
      <c r="F61" s="152"/>
      <c r="G61" s="255">
        <f t="shared" si="0"/>
        <v>100000</v>
      </c>
      <c r="H61" s="221"/>
    </row>
    <row r="62" spans="1:8" ht="25.5">
      <c r="A62" s="196"/>
      <c r="B62" s="175"/>
      <c r="C62" s="188" t="s">
        <v>108</v>
      </c>
      <c r="D62" s="256">
        <f>D63</f>
        <v>100000</v>
      </c>
      <c r="E62" s="256">
        <f>E63</f>
        <v>0</v>
      </c>
      <c r="F62" s="256">
        <f>F63</f>
        <v>0</v>
      </c>
      <c r="G62" s="256">
        <f>G63</f>
        <v>100000</v>
      </c>
      <c r="H62" s="193"/>
    </row>
    <row r="63" spans="1:8" ht="12.75">
      <c r="A63" s="139">
        <v>1</v>
      </c>
      <c r="B63" s="143" t="s">
        <v>116</v>
      </c>
      <c r="C63" s="137" t="s">
        <v>80</v>
      </c>
      <c r="D63" s="141">
        <v>100000</v>
      </c>
      <c r="E63" s="141"/>
      <c r="F63" s="141"/>
      <c r="G63" s="255">
        <f t="shared" si="0"/>
        <v>100000</v>
      </c>
      <c r="H63" s="221"/>
    </row>
    <row r="64" spans="1:8" ht="12.75">
      <c r="A64" s="198"/>
      <c r="B64" s="175"/>
      <c r="C64" s="190" t="s">
        <v>23</v>
      </c>
      <c r="D64" s="258">
        <f>D65+D66+D67+D68+D69+D70</f>
        <v>6100000</v>
      </c>
      <c r="E64" s="258">
        <f>E65+E66+E67+E68+E69+E70</f>
        <v>2000000</v>
      </c>
      <c r="F64" s="258">
        <f>F65+F66+F67+F68+F69+F70</f>
        <v>0</v>
      </c>
      <c r="G64" s="258">
        <f>G65+G66+G67+G68+G69+G70</f>
        <v>8100000</v>
      </c>
      <c r="H64" s="230"/>
    </row>
    <row r="65" spans="1:8" ht="25.5">
      <c r="A65" s="195">
        <v>1</v>
      </c>
      <c r="B65" s="143" t="s">
        <v>118</v>
      </c>
      <c r="C65" s="191" t="s">
        <v>145</v>
      </c>
      <c r="D65" s="259">
        <v>4200000</v>
      </c>
      <c r="E65" s="259"/>
      <c r="F65" s="259"/>
      <c r="G65" s="255">
        <f aca="true" t="shared" si="1" ref="G65:G85">D65+E65-F65</f>
        <v>4200000</v>
      </c>
      <c r="H65" s="221"/>
    </row>
    <row r="66" spans="1:8" ht="25.5">
      <c r="A66" s="195">
        <v>2</v>
      </c>
      <c r="B66" s="143" t="s">
        <v>162</v>
      </c>
      <c r="C66" s="191" t="s">
        <v>209</v>
      </c>
      <c r="D66" s="259">
        <v>822169</v>
      </c>
      <c r="E66" s="259">
        <v>2000000</v>
      </c>
      <c r="F66" s="259"/>
      <c r="G66" s="255">
        <f t="shared" si="1"/>
        <v>2822169</v>
      </c>
      <c r="H66" s="221"/>
    </row>
    <row r="67" spans="1:10" ht="25.5">
      <c r="A67" s="139">
        <v>3</v>
      </c>
      <c r="B67" s="143" t="s">
        <v>113</v>
      </c>
      <c r="C67" s="192" t="s">
        <v>67</v>
      </c>
      <c r="D67" s="152">
        <v>400000</v>
      </c>
      <c r="E67" s="152"/>
      <c r="F67" s="152"/>
      <c r="G67" s="255">
        <f t="shared" si="1"/>
        <v>400000</v>
      </c>
      <c r="H67" s="221"/>
      <c r="J67" s="282"/>
    </row>
    <row r="68" spans="1:8" ht="25.5">
      <c r="A68" s="139">
        <v>4</v>
      </c>
      <c r="B68" s="143" t="s">
        <v>113</v>
      </c>
      <c r="C68" s="137" t="s">
        <v>151</v>
      </c>
      <c r="D68" s="152">
        <v>100000</v>
      </c>
      <c r="E68" s="152"/>
      <c r="F68" s="152"/>
      <c r="G68" s="255">
        <f t="shared" si="1"/>
        <v>100000</v>
      </c>
      <c r="H68" s="221"/>
    </row>
    <row r="69" spans="1:8" ht="43.5" customHeight="1">
      <c r="A69" s="139">
        <v>5</v>
      </c>
      <c r="B69" s="139" t="s">
        <v>113</v>
      </c>
      <c r="C69" s="137" t="s">
        <v>232</v>
      </c>
      <c r="D69" s="152">
        <v>200000</v>
      </c>
      <c r="E69" s="152"/>
      <c r="F69" s="152"/>
      <c r="G69" s="255">
        <f t="shared" si="1"/>
        <v>200000</v>
      </c>
      <c r="H69" s="221"/>
    </row>
    <row r="70" spans="1:8" ht="25.5">
      <c r="A70" s="139">
        <v>6</v>
      </c>
      <c r="B70" s="143" t="s">
        <v>113</v>
      </c>
      <c r="C70" s="191" t="s">
        <v>210</v>
      </c>
      <c r="D70" s="152">
        <v>377831</v>
      </c>
      <c r="E70" s="152"/>
      <c r="F70" s="152"/>
      <c r="G70" s="255">
        <f t="shared" si="1"/>
        <v>377831</v>
      </c>
      <c r="H70" s="221"/>
    </row>
    <row r="71" spans="1:8" ht="12.75">
      <c r="A71" s="199"/>
      <c r="B71" s="183"/>
      <c r="C71" s="193" t="s">
        <v>166</v>
      </c>
      <c r="D71" s="258">
        <f>D72</f>
        <v>410000</v>
      </c>
      <c r="E71" s="258">
        <f>E72</f>
        <v>0</v>
      </c>
      <c r="F71" s="258">
        <f>F72</f>
        <v>0</v>
      </c>
      <c r="G71" s="258">
        <f>G72</f>
        <v>410000</v>
      </c>
      <c r="H71" s="231"/>
    </row>
    <row r="72" spans="1:8" ht="25.5">
      <c r="A72" s="200">
        <v>1</v>
      </c>
      <c r="B72" s="143" t="s">
        <v>113</v>
      </c>
      <c r="C72" s="137" t="s">
        <v>231</v>
      </c>
      <c r="D72" s="152">
        <v>410000</v>
      </c>
      <c r="E72" s="152"/>
      <c r="F72" s="152"/>
      <c r="G72" s="255">
        <f t="shared" si="1"/>
        <v>410000</v>
      </c>
      <c r="H72" s="239"/>
    </row>
    <row r="73" spans="1:10" ht="12.75">
      <c r="A73" s="196"/>
      <c r="B73" s="175"/>
      <c r="C73" s="188" t="s">
        <v>55</v>
      </c>
      <c r="D73" s="256">
        <f>D74+D75+D77+D78+D80</f>
        <v>4650000</v>
      </c>
      <c r="E73" s="256">
        <f>E76+E79+E80</f>
        <v>3850000</v>
      </c>
      <c r="F73" s="256">
        <f>F74+F75+F76+F77+F78+F79+F80</f>
        <v>3561600</v>
      </c>
      <c r="G73" s="256">
        <f>G74+G75+G76+G77+G78+G79+G80</f>
        <v>4938400</v>
      </c>
      <c r="H73" s="193"/>
      <c r="J73" s="282"/>
    </row>
    <row r="74" spans="1:10" ht="12.75">
      <c r="A74" s="139">
        <v>1</v>
      </c>
      <c r="B74" s="143" t="s">
        <v>57</v>
      </c>
      <c r="C74" s="137" t="s">
        <v>56</v>
      </c>
      <c r="D74" s="152">
        <v>2000000</v>
      </c>
      <c r="E74" s="152"/>
      <c r="F74" s="152">
        <v>1000000</v>
      </c>
      <c r="G74" s="255">
        <f t="shared" si="1"/>
        <v>1000000</v>
      </c>
      <c r="H74" s="221"/>
      <c r="J74" s="282"/>
    </row>
    <row r="75" spans="1:10" ht="12.75">
      <c r="A75" s="139">
        <v>2</v>
      </c>
      <c r="B75" s="143" t="s">
        <v>57</v>
      </c>
      <c r="C75" s="137" t="s">
        <v>248</v>
      </c>
      <c r="D75" s="152">
        <v>2463800</v>
      </c>
      <c r="E75" s="152"/>
      <c r="F75" s="152">
        <v>2463800</v>
      </c>
      <c r="G75" s="255">
        <v>0</v>
      </c>
      <c r="H75" s="221"/>
      <c r="J75" s="282"/>
    </row>
    <row r="76" spans="1:10" ht="12.75">
      <c r="A76" s="139">
        <v>3</v>
      </c>
      <c r="B76" s="143" t="s">
        <v>126</v>
      </c>
      <c r="C76" s="137" t="s">
        <v>246</v>
      </c>
      <c r="D76" s="125">
        <v>0</v>
      </c>
      <c r="E76" s="152">
        <v>3400000</v>
      </c>
      <c r="F76" s="152"/>
      <c r="G76" s="152">
        <v>3400000</v>
      </c>
      <c r="H76" s="221"/>
      <c r="J76" s="282"/>
    </row>
    <row r="77" spans="1:10" ht="12.75">
      <c r="A77" s="139">
        <v>4</v>
      </c>
      <c r="B77" s="143" t="s">
        <v>153</v>
      </c>
      <c r="C77" s="137" t="s">
        <v>200</v>
      </c>
      <c r="D77" s="152">
        <v>36200</v>
      </c>
      <c r="E77" s="152"/>
      <c r="F77" s="152"/>
      <c r="G77" s="255">
        <f t="shared" si="1"/>
        <v>36200</v>
      </c>
      <c r="H77" s="221"/>
      <c r="J77" s="282"/>
    </row>
    <row r="78" spans="1:8" ht="12.75">
      <c r="A78" s="139">
        <v>5</v>
      </c>
      <c r="B78" s="143" t="s">
        <v>153</v>
      </c>
      <c r="C78" s="137" t="s">
        <v>205</v>
      </c>
      <c r="D78" s="152">
        <v>150000</v>
      </c>
      <c r="E78" s="152"/>
      <c r="F78" s="152">
        <v>97800</v>
      </c>
      <c r="G78" s="255">
        <f t="shared" si="1"/>
        <v>52200</v>
      </c>
      <c r="H78" s="221"/>
    </row>
    <row r="79" spans="1:8" ht="12.75">
      <c r="A79" s="139">
        <v>6</v>
      </c>
      <c r="B79" s="143" t="s">
        <v>153</v>
      </c>
      <c r="C79" s="137" t="s">
        <v>247</v>
      </c>
      <c r="D79" s="152">
        <v>0</v>
      </c>
      <c r="E79" s="152">
        <v>150000</v>
      </c>
      <c r="F79" s="152"/>
      <c r="G79" s="255">
        <v>150000</v>
      </c>
      <c r="H79" s="221"/>
    </row>
    <row r="80" spans="1:8" ht="12.75">
      <c r="A80" s="139">
        <v>7</v>
      </c>
      <c r="B80" s="143" t="s">
        <v>153</v>
      </c>
      <c r="C80" s="137" t="s">
        <v>245</v>
      </c>
      <c r="D80" s="152">
        <v>0</v>
      </c>
      <c r="E80" s="152">
        <v>300000</v>
      </c>
      <c r="F80" s="152"/>
      <c r="G80" s="255">
        <f t="shared" si="1"/>
        <v>300000</v>
      </c>
      <c r="H80" s="221"/>
    </row>
    <row r="81" spans="1:8" s="262" customFormat="1" ht="25.5">
      <c r="A81" s="263"/>
      <c r="B81" s="264"/>
      <c r="C81" s="265" t="s">
        <v>241</v>
      </c>
      <c r="D81" s="283">
        <v>100000</v>
      </c>
      <c r="E81" s="268">
        <v>0</v>
      </c>
      <c r="F81" s="268">
        <f>F82</f>
        <v>0</v>
      </c>
      <c r="G81" s="274">
        <f t="shared" si="1"/>
        <v>100000</v>
      </c>
      <c r="H81" s="266"/>
    </row>
    <row r="82" spans="1:8" ht="12.75">
      <c r="A82" s="139">
        <v>1</v>
      </c>
      <c r="B82" s="143" t="s">
        <v>237</v>
      </c>
      <c r="C82" s="137" t="s">
        <v>242</v>
      </c>
      <c r="D82" s="152">
        <v>100000</v>
      </c>
      <c r="E82" s="152"/>
      <c r="F82" s="152"/>
      <c r="G82" s="255">
        <f>D82+E82-F82</f>
        <v>100000</v>
      </c>
      <c r="H82" s="221"/>
    </row>
    <row r="83" spans="1:8" ht="12.75">
      <c r="A83" s="196"/>
      <c r="B83" s="175"/>
      <c r="C83" s="188" t="s">
        <v>35</v>
      </c>
      <c r="D83" s="256">
        <f>D84+D85+D86</f>
        <v>14100058</v>
      </c>
      <c r="E83" s="256">
        <f>E84+E85+E86</f>
        <v>1400000</v>
      </c>
      <c r="F83" s="256">
        <f>F84+F85+F86</f>
        <v>0</v>
      </c>
      <c r="G83" s="256">
        <f>G84+G85+G86</f>
        <v>15500058</v>
      </c>
      <c r="H83" s="227"/>
    </row>
    <row r="84" spans="1:8" ht="25.5">
      <c r="A84" s="195">
        <v>1</v>
      </c>
      <c r="B84" s="153" t="s">
        <v>115</v>
      </c>
      <c r="C84" s="169" t="s">
        <v>51</v>
      </c>
      <c r="D84" s="259">
        <v>7100058</v>
      </c>
      <c r="E84" s="259">
        <v>1400000</v>
      </c>
      <c r="F84" s="259"/>
      <c r="G84" s="255">
        <f t="shared" si="1"/>
        <v>8500058</v>
      </c>
      <c r="H84" s="237"/>
    </row>
    <row r="85" spans="1:8" ht="12.75">
      <c r="A85" s="195">
        <v>2</v>
      </c>
      <c r="B85" s="153" t="s">
        <v>115</v>
      </c>
      <c r="C85" s="169" t="s">
        <v>52</v>
      </c>
      <c r="D85" s="259">
        <v>2000000</v>
      </c>
      <c r="E85" s="259"/>
      <c r="F85" s="259"/>
      <c r="G85" s="255">
        <f t="shared" si="1"/>
        <v>2000000</v>
      </c>
      <c r="H85" s="226"/>
    </row>
    <row r="86" spans="1:8" ht="15" customHeight="1">
      <c r="A86" s="143">
        <v>3</v>
      </c>
      <c r="B86" s="143" t="s">
        <v>115</v>
      </c>
      <c r="C86" s="137" t="s">
        <v>201</v>
      </c>
      <c r="D86" s="152">
        <v>5000000</v>
      </c>
      <c r="E86" s="259"/>
      <c r="F86" s="259"/>
      <c r="G86" s="285">
        <f>D86+E86-F86</f>
        <v>5000000</v>
      </c>
      <c r="H86" s="221"/>
    </row>
    <row r="87" spans="1:8" s="276" customFormat="1" ht="12.75">
      <c r="A87" s="267"/>
      <c r="B87" s="267"/>
      <c r="C87" s="265" t="s">
        <v>236</v>
      </c>
      <c r="D87" s="268">
        <v>107405</v>
      </c>
      <c r="E87" s="268">
        <v>0</v>
      </c>
      <c r="F87" s="268">
        <f>F88</f>
        <v>0</v>
      </c>
      <c r="G87" s="275">
        <f>D87+E87-F87</f>
        <v>107405</v>
      </c>
      <c r="H87" s="269"/>
    </row>
    <row r="88" spans="1:8" ht="12.75">
      <c r="A88" s="136">
        <v>1</v>
      </c>
      <c r="B88" s="136" t="s">
        <v>238</v>
      </c>
      <c r="C88" s="137" t="s">
        <v>243</v>
      </c>
      <c r="D88" s="138">
        <v>107405</v>
      </c>
      <c r="E88" s="138"/>
      <c r="F88" s="170"/>
      <c r="G88" s="285">
        <f>D88+E88-F88</f>
        <v>107405</v>
      </c>
      <c r="H88" s="270"/>
    </row>
    <row r="89" ht="12.75">
      <c r="F89" s="238"/>
    </row>
    <row r="90" ht="12.75">
      <c r="F90" s="238"/>
    </row>
    <row r="91" ht="12.75">
      <c r="F91" s="238"/>
    </row>
    <row r="92" ht="12.75">
      <c r="F92" s="238"/>
    </row>
    <row r="93" ht="12.75">
      <c r="F93" s="238"/>
    </row>
    <row r="94" ht="12.75">
      <c r="F94" s="238"/>
    </row>
    <row r="95" ht="12.75">
      <c r="F95" s="238"/>
    </row>
  </sheetData>
  <mergeCells count="1">
    <mergeCell ref="H21:H22"/>
  </mergeCells>
  <printOptions horizontalCentered="1"/>
  <pageMargins left="0.7086614173228347" right="0.31496062992125984" top="1.5748031496062993" bottom="0.7086614173228347" header="0.5118110236220472" footer="0.4724409448818898"/>
  <pageSetup horizontalDpi="300" verticalDpi="300" orientation="portrait" paperSize="9" scale="85" r:id="rId1"/>
  <headerFooter alignWithMargins="0">
    <oddHeader>&amp;L&amp;11ROMÂNIA 
JUDEŢUL MUREŞ
CONSILIUL JUDEŢEAN&amp;C
LISTA OBIECTIVELOR DE INVESTIŢII PE ANUL 2004
CU FINANŢARE PARŢIALĂ SAU INTEGRALĂ DE LA BUGET
 PROPUSE PENTRU RECTIFICARE&amp;R&amp;"Arial,Aldin"&amp;14Anexa nr. 3&amp;"Arial,Obişnuit"&amp;10
HOT. C.J. Nr._____
mii lei</oddHeader>
    <oddFooter>&amp;C&amp;9Pagina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89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78" sqref="E78"/>
    </sheetView>
  </sheetViews>
  <sheetFormatPr defaultColWidth="9.140625" defaultRowHeight="12.75"/>
  <cols>
    <col min="1" max="1" width="4.57421875" style="125" customWidth="1"/>
    <col min="2" max="2" width="7.421875" style="125" customWidth="1"/>
    <col min="3" max="3" width="43.57421875" style="185" customWidth="1"/>
    <col min="4" max="4" width="10.421875" style="125" customWidth="1"/>
    <col min="5" max="5" width="9.7109375" style="125" customWidth="1"/>
    <col min="6" max="8" width="10.140625" style="125" customWidth="1"/>
    <col min="9" max="9" width="10.57421875" style="185" customWidth="1"/>
    <col min="10" max="16384" width="9.140625" style="125" customWidth="1"/>
  </cols>
  <sheetData>
    <row r="1" spans="1:9" ht="38.25">
      <c r="A1" s="122" t="s">
        <v>154</v>
      </c>
      <c r="B1" s="123" t="s">
        <v>168</v>
      </c>
      <c r="C1" s="123" t="s">
        <v>155</v>
      </c>
      <c r="D1" s="123" t="s">
        <v>194</v>
      </c>
      <c r="E1" s="220" t="s">
        <v>212</v>
      </c>
      <c r="F1" s="220"/>
      <c r="G1" s="220"/>
      <c r="H1" s="123" t="s">
        <v>213</v>
      </c>
      <c r="I1" s="123" t="s">
        <v>167</v>
      </c>
    </row>
    <row r="2" spans="1:9" ht="12.75">
      <c r="A2" s="126"/>
      <c r="B2" s="127"/>
      <c r="C2" s="127" t="s">
        <v>169</v>
      </c>
      <c r="D2" s="128">
        <f>D3+D31+D56+D58+D60+D62+D69+D71+D76</f>
        <v>53463058</v>
      </c>
      <c r="E2" s="128">
        <f>E3+E31+E56+E58+E60+E62+E69+E71+E76</f>
        <v>5634331</v>
      </c>
      <c r="F2" s="128"/>
      <c r="G2" s="128">
        <f>G3+G31+G56+G58+G60+G62+G69+G71+G76</f>
        <v>0</v>
      </c>
      <c r="H2" s="128">
        <f>H3+H31+H56+H58+H60+H62+H69+H71+H76</f>
        <v>47828727</v>
      </c>
      <c r="I2" s="127"/>
    </row>
    <row r="3" spans="1:9" s="132" customFormat="1" ht="12.75">
      <c r="A3" s="130"/>
      <c r="B3" s="130"/>
      <c r="C3" s="130" t="s">
        <v>160</v>
      </c>
      <c r="D3" s="131">
        <f>D4+D13+D15+D25</f>
        <v>24303000</v>
      </c>
      <c r="E3" s="131">
        <f>E4+E13+E15+E25</f>
        <v>507174</v>
      </c>
      <c r="F3" s="131"/>
      <c r="G3" s="131">
        <f>G4+G13+G15+G25</f>
        <v>0</v>
      </c>
      <c r="H3" s="235">
        <f aca="true" t="shared" si="0" ref="H3:H34">D3-E3-G3</f>
        <v>23795826</v>
      </c>
      <c r="I3" s="131"/>
    </row>
    <row r="4" spans="1:9" s="135" customFormat="1" ht="12.75">
      <c r="A4" s="133"/>
      <c r="B4" s="133"/>
      <c r="C4" s="133" t="s">
        <v>161</v>
      </c>
      <c r="D4" s="134">
        <f>D5+D6+D7+D8+D9+D10+D11+D12</f>
        <v>3765000</v>
      </c>
      <c r="E4" s="134">
        <f>E5+E6+E7+E8+E9+E10+E11+E12</f>
        <v>0</v>
      </c>
      <c r="F4" s="134"/>
      <c r="G4" s="134">
        <f>G5+G6+G7+G8+G9+G10+G11+G12</f>
        <v>0</v>
      </c>
      <c r="H4" s="235">
        <f t="shared" si="0"/>
        <v>3765000</v>
      </c>
      <c r="I4" s="134"/>
    </row>
    <row r="5" spans="1:9" ht="25.5">
      <c r="A5" s="139">
        <v>1</v>
      </c>
      <c r="B5" s="136" t="s">
        <v>111</v>
      </c>
      <c r="C5" s="137" t="s">
        <v>176</v>
      </c>
      <c r="D5" s="138">
        <v>200000</v>
      </c>
      <c r="E5" s="138"/>
      <c r="F5" s="138"/>
      <c r="G5" s="138"/>
      <c r="H5" s="235">
        <f t="shared" si="0"/>
        <v>200000</v>
      </c>
      <c r="I5" s="137"/>
    </row>
    <row r="6" spans="1:9" ht="12.75">
      <c r="A6" s="139">
        <v>2</v>
      </c>
      <c r="B6" s="136" t="s">
        <v>111</v>
      </c>
      <c r="C6" s="137" t="s">
        <v>130</v>
      </c>
      <c r="D6" s="138">
        <v>1500000</v>
      </c>
      <c r="E6" s="138"/>
      <c r="F6" s="138"/>
      <c r="G6" s="138"/>
      <c r="H6" s="235">
        <f t="shared" si="0"/>
        <v>1500000</v>
      </c>
      <c r="I6" s="137"/>
    </row>
    <row r="7" spans="1:9" ht="25.5">
      <c r="A7" s="139">
        <v>3</v>
      </c>
      <c r="B7" s="136" t="s">
        <v>111</v>
      </c>
      <c r="C7" s="137" t="s">
        <v>175</v>
      </c>
      <c r="D7" s="138">
        <v>115000</v>
      </c>
      <c r="E7" s="138"/>
      <c r="F7" s="138"/>
      <c r="G7" s="138"/>
      <c r="H7" s="235">
        <f t="shared" si="0"/>
        <v>115000</v>
      </c>
      <c r="I7" s="137"/>
    </row>
    <row r="8" spans="1:9" ht="27.75" customHeight="1">
      <c r="A8" s="139">
        <v>4</v>
      </c>
      <c r="B8" s="136" t="s">
        <v>111</v>
      </c>
      <c r="C8" s="137" t="s">
        <v>159</v>
      </c>
      <c r="D8" s="138">
        <v>500000</v>
      </c>
      <c r="E8" s="138"/>
      <c r="F8" s="138"/>
      <c r="G8" s="138"/>
      <c r="H8" s="235">
        <f t="shared" si="0"/>
        <v>500000</v>
      </c>
      <c r="I8" s="137"/>
    </row>
    <row r="9" spans="1:9" ht="12.75">
      <c r="A9" s="139">
        <v>5</v>
      </c>
      <c r="B9" s="139" t="s">
        <v>110</v>
      </c>
      <c r="C9" s="137" t="s">
        <v>170</v>
      </c>
      <c r="D9" s="142">
        <v>100000</v>
      </c>
      <c r="E9" s="142"/>
      <c r="F9" s="142"/>
      <c r="G9" s="142"/>
      <c r="H9" s="235">
        <f t="shared" si="0"/>
        <v>100000</v>
      </c>
      <c r="I9" s="221"/>
    </row>
    <row r="10" spans="1:9" ht="25.5">
      <c r="A10" s="139">
        <v>6</v>
      </c>
      <c r="B10" s="139" t="s">
        <v>111</v>
      </c>
      <c r="C10" s="137" t="s">
        <v>137</v>
      </c>
      <c r="D10" s="142">
        <v>300000</v>
      </c>
      <c r="E10" s="142"/>
      <c r="F10" s="142"/>
      <c r="G10" s="142"/>
      <c r="H10" s="235">
        <f t="shared" si="0"/>
        <v>300000</v>
      </c>
      <c r="I10" s="232"/>
    </row>
    <row r="11" spans="1:9" ht="12.75">
      <c r="A11" s="139">
        <v>7</v>
      </c>
      <c r="B11" s="139" t="s">
        <v>111</v>
      </c>
      <c r="C11" s="137" t="s">
        <v>198</v>
      </c>
      <c r="D11" s="142">
        <v>20000</v>
      </c>
      <c r="E11" s="142"/>
      <c r="F11" s="142"/>
      <c r="G11" s="142"/>
      <c r="H11" s="235">
        <f t="shared" si="0"/>
        <v>20000</v>
      </c>
      <c r="I11" s="232"/>
    </row>
    <row r="12" spans="1:9" ht="25.5">
      <c r="A12" s="139">
        <v>8</v>
      </c>
      <c r="B12" s="139" t="s">
        <v>111</v>
      </c>
      <c r="C12" s="137" t="s">
        <v>199</v>
      </c>
      <c r="D12" s="142">
        <v>1030000</v>
      </c>
      <c r="E12" s="142"/>
      <c r="F12" s="142"/>
      <c r="G12" s="142"/>
      <c r="H12" s="235">
        <f t="shared" si="0"/>
        <v>1030000</v>
      </c>
      <c r="I12" s="221"/>
    </row>
    <row r="13" spans="1:9" s="148" customFormat="1" ht="12.75">
      <c r="A13" s="194"/>
      <c r="B13" s="145"/>
      <c r="C13" s="186" t="s">
        <v>152</v>
      </c>
      <c r="D13" s="147">
        <f>D14</f>
        <v>1400000</v>
      </c>
      <c r="E13" s="147">
        <f>E14</f>
        <v>0</v>
      </c>
      <c r="F13" s="147"/>
      <c r="G13" s="147">
        <f>G14</f>
        <v>0</v>
      </c>
      <c r="H13" s="235">
        <f t="shared" si="0"/>
        <v>1400000</v>
      </c>
      <c r="I13" s="147">
        <f>I14</f>
        <v>0</v>
      </c>
    </row>
    <row r="14" spans="1:9" ht="12.75">
      <c r="A14" s="139">
        <v>1</v>
      </c>
      <c r="B14" s="143" t="s">
        <v>162</v>
      </c>
      <c r="C14" s="169" t="s">
        <v>149</v>
      </c>
      <c r="D14" s="138">
        <v>1400000</v>
      </c>
      <c r="E14" s="138"/>
      <c r="F14" s="138"/>
      <c r="G14" s="138"/>
      <c r="H14" s="235">
        <f t="shared" si="0"/>
        <v>1400000</v>
      </c>
      <c r="I14" s="137"/>
    </row>
    <row r="15" spans="1:9" s="151" customFormat="1" ht="12.75">
      <c r="A15" s="158"/>
      <c r="B15" s="149"/>
      <c r="C15" s="186" t="s">
        <v>163</v>
      </c>
      <c r="D15" s="150">
        <f>D16+D17+D18+D19+D20+D21+D22+D23+D24</f>
        <v>18688000</v>
      </c>
      <c r="E15" s="150">
        <f>E16+E17+E18+E19+E20+E21+E22+E23+E24</f>
        <v>207224</v>
      </c>
      <c r="F15" s="150"/>
      <c r="G15" s="150">
        <f>G16+G17+G18+G19+G20+G21+G22+G23+G24</f>
        <v>0</v>
      </c>
      <c r="H15" s="235">
        <f t="shared" si="0"/>
        <v>18480776</v>
      </c>
      <c r="I15" s="150"/>
    </row>
    <row r="16" spans="1:9" ht="25.5">
      <c r="A16" s="139">
        <v>1</v>
      </c>
      <c r="B16" s="139" t="s">
        <v>57</v>
      </c>
      <c r="C16" s="137" t="s">
        <v>76</v>
      </c>
      <c r="D16" s="152">
        <v>3480000</v>
      </c>
      <c r="E16" s="152"/>
      <c r="F16" s="152"/>
      <c r="G16" s="152"/>
      <c r="H16" s="235">
        <f t="shared" si="0"/>
        <v>3480000</v>
      </c>
      <c r="I16" s="221"/>
    </row>
    <row r="17" spans="1:9" ht="12.75">
      <c r="A17" s="139">
        <v>2</v>
      </c>
      <c r="B17" s="139" t="s">
        <v>57</v>
      </c>
      <c r="C17" s="137" t="s">
        <v>75</v>
      </c>
      <c r="D17" s="141">
        <v>4000000</v>
      </c>
      <c r="E17" s="141"/>
      <c r="F17" s="141"/>
      <c r="G17" s="141"/>
      <c r="H17" s="235">
        <f t="shared" si="0"/>
        <v>4000000</v>
      </c>
      <c r="I17" s="221"/>
    </row>
    <row r="18" spans="1:9" ht="12.75">
      <c r="A18" s="139">
        <v>3</v>
      </c>
      <c r="B18" s="153" t="s">
        <v>126</v>
      </c>
      <c r="C18" s="169" t="s">
        <v>150</v>
      </c>
      <c r="D18" s="154">
        <v>400000</v>
      </c>
      <c r="E18" s="154"/>
      <c r="F18" s="154"/>
      <c r="G18" s="154"/>
      <c r="H18" s="235">
        <f t="shared" si="0"/>
        <v>400000</v>
      </c>
      <c r="I18" s="222"/>
    </row>
    <row r="19" spans="1:9" ht="25.5">
      <c r="A19" s="139">
        <v>4</v>
      </c>
      <c r="B19" s="139" t="s">
        <v>126</v>
      </c>
      <c r="C19" s="137" t="s">
        <v>174</v>
      </c>
      <c r="D19" s="141">
        <v>2000000</v>
      </c>
      <c r="E19" s="141"/>
      <c r="F19" s="141"/>
      <c r="G19" s="141"/>
      <c r="H19" s="235">
        <f t="shared" si="0"/>
        <v>2000000</v>
      </c>
      <c r="I19" s="221"/>
    </row>
    <row r="20" spans="1:9" ht="15" customHeight="1">
      <c r="A20" s="139">
        <v>5</v>
      </c>
      <c r="B20" s="139" t="s">
        <v>126</v>
      </c>
      <c r="C20" s="157" t="s">
        <v>171</v>
      </c>
      <c r="D20" s="141">
        <v>4000000</v>
      </c>
      <c r="E20" s="141"/>
      <c r="F20" s="141"/>
      <c r="G20" s="141"/>
      <c r="H20" s="235">
        <f t="shared" si="0"/>
        <v>4000000</v>
      </c>
      <c r="I20" s="221"/>
    </row>
    <row r="21" spans="1:9" ht="15.75" customHeight="1">
      <c r="A21" s="139">
        <v>6</v>
      </c>
      <c r="B21" s="139" t="s">
        <v>126</v>
      </c>
      <c r="C21" s="157" t="s">
        <v>172</v>
      </c>
      <c r="D21" s="141">
        <v>4000000</v>
      </c>
      <c r="E21" s="141"/>
      <c r="F21" s="141"/>
      <c r="G21" s="141"/>
      <c r="H21" s="235">
        <f t="shared" si="0"/>
        <v>4000000</v>
      </c>
      <c r="I21" s="221"/>
    </row>
    <row r="22" spans="1:9" ht="12.75" customHeight="1">
      <c r="A22" s="139">
        <v>7</v>
      </c>
      <c r="B22" s="139" t="s">
        <v>153</v>
      </c>
      <c r="C22" s="137" t="s">
        <v>147</v>
      </c>
      <c r="D22" s="142">
        <v>165000</v>
      </c>
      <c r="E22" s="142"/>
      <c r="F22" s="142"/>
      <c r="G22" s="142"/>
      <c r="H22" s="235">
        <f t="shared" si="0"/>
        <v>165000</v>
      </c>
      <c r="I22" s="290"/>
    </row>
    <row r="23" spans="1:9" ht="12.75">
      <c r="A23" s="139">
        <v>8</v>
      </c>
      <c r="B23" s="139" t="s">
        <v>153</v>
      </c>
      <c r="C23" s="137" t="s">
        <v>148</v>
      </c>
      <c r="D23" s="142">
        <v>135000</v>
      </c>
      <c r="E23" s="142"/>
      <c r="F23" s="142"/>
      <c r="G23" s="142"/>
      <c r="H23" s="235">
        <f t="shared" si="0"/>
        <v>135000</v>
      </c>
      <c r="I23" s="291"/>
    </row>
    <row r="24" spans="1:9" ht="12.75">
      <c r="A24" s="143">
        <v>9</v>
      </c>
      <c r="B24" s="139" t="s">
        <v>153</v>
      </c>
      <c r="C24" s="137" t="s">
        <v>219</v>
      </c>
      <c r="D24" s="138">
        <v>508000</v>
      </c>
      <c r="E24" s="138">
        <v>207224</v>
      </c>
      <c r="F24" s="138"/>
      <c r="G24" s="138"/>
      <c r="H24" s="235">
        <f t="shared" si="0"/>
        <v>300776</v>
      </c>
      <c r="I24" s="137"/>
    </row>
    <row r="25" spans="1:9" s="151" customFormat="1" ht="12.75">
      <c r="A25" s="158"/>
      <c r="B25" s="158"/>
      <c r="C25" s="187" t="s">
        <v>164</v>
      </c>
      <c r="D25" s="159">
        <f>D26+D28</f>
        <v>450000</v>
      </c>
      <c r="E25" s="159">
        <f>E26+E28</f>
        <v>299950</v>
      </c>
      <c r="F25" s="159"/>
      <c r="G25" s="159">
        <f>G26+G28</f>
        <v>0</v>
      </c>
      <c r="H25" s="235">
        <f t="shared" si="0"/>
        <v>150050</v>
      </c>
      <c r="I25" s="223"/>
    </row>
    <row r="26" spans="1:9" ht="12.75">
      <c r="A26" s="161"/>
      <c r="B26" s="161"/>
      <c r="C26" s="167" t="s">
        <v>177</v>
      </c>
      <c r="D26" s="162">
        <f>D27</f>
        <v>150000</v>
      </c>
      <c r="E26" s="162">
        <f>E27</f>
        <v>0</v>
      </c>
      <c r="F26" s="162"/>
      <c r="G26" s="162">
        <f>G27</f>
        <v>0</v>
      </c>
      <c r="H26" s="235">
        <f t="shared" si="0"/>
        <v>150000</v>
      </c>
      <c r="I26" s="224"/>
    </row>
    <row r="27" spans="1:9" ht="24">
      <c r="A27" s="139">
        <v>1</v>
      </c>
      <c r="B27" s="139" t="s">
        <v>112</v>
      </c>
      <c r="C27" s="164" t="s">
        <v>47</v>
      </c>
      <c r="D27" s="141">
        <v>150000</v>
      </c>
      <c r="E27" s="141"/>
      <c r="F27" s="141"/>
      <c r="G27" s="141"/>
      <c r="H27" s="235">
        <f t="shared" si="0"/>
        <v>150000</v>
      </c>
      <c r="I27" s="182"/>
    </row>
    <row r="28" spans="1:9" ht="12.75">
      <c r="A28" s="161"/>
      <c r="B28" s="160"/>
      <c r="C28" s="167" t="s">
        <v>173</v>
      </c>
      <c r="D28" s="162">
        <f>D29+D30</f>
        <v>300000</v>
      </c>
      <c r="E28" s="162">
        <f>E29+E30</f>
        <v>299950</v>
      </c>
      <c r="F28" s="162"/>
      <c r="G28" s="162">
        <f>G29+G30</f>
        <v>0</v>
      </c>
      <c r="H28" s="235">
        <f t="shared" si="0"/>
        <v>50</v>
      </c>
      <c r="I28" s="225"/>
    </row>
    <row r="29" spans="1:9" ht="12.75">
      <c r="A29" s="195">
        <v>1</v>
      </c>
      <c r="B29" s="168" t="s">
        <v>112</v>
      </c>
      <c r="C29" s="169" t="s">
        <v>178</v>
      </c>
      <c r="D29" s="155">
        <v>50000</v>
      </c>
      <c r="E29" s="155">
        <v>50000</v>
      </c>
      <c r="F29" s="155"/>
      <c r="G29" s="155"/>
      <c r="H29" s="235">
        <f t="shared" si="0"/>
        <v>0</v>
      </c>
      <c r="I29" s="226"/>
    </row>
    <row r="30" spans="1:9" ht="51">
      <c r="A30" s="195">
        <v>2</v>
      </c>
      <c r="B30" s="139" t="s">
        <v>112</v>
      </c>
      <c r="C30" s="171" t="s">
        <v>223</v>
      </c>
      <c r="D30" s="172">
        <v>250000</v>
      </c>
      <c r="E30" s="172">
        <v>249950</v>
      </c>
      <c r="F30" s="172"/>
      <c r="G30" s="172"/>
      <c r="H30" s="235">
        <f t="shared" si="0"/>
        <v>50</v>
      </c>
      <c r="I30" s="171"/>
    </row>
    <row r="31" spans="1:9" ht="12.75">
      <c r="A31" s="196"/>
      <c r="B31" s="175"/>
      <c r="C31" s="188" t="s">
        <v>180</v>
      </c>
      <c r="D31" s="176">
        <f>D32+D34+D36+D38+D41+D44+D46+D48+D50+D52+D54</f>
        <v>3600000</v>
      </c>
      <c r="E31" s="176">
        <f>E32+E34+E36+E38+E41+E44+E46+E48+E50+E52+E54</f>
        <v>1077153</v>
      </c>
      <c r="F31" s="176"/>
      <c r="G31" s="176">
        <f>G32+G34+G36+G38+G41+G44+G46+G48+G50+G52+G54</f>
        <v>0</v>
      </c>
      <c r="H31" s="235">
        <f t="shared" si="0"/>
        <v>2522847</v>
      </c>
      <c r="I31" s="227"/>
    </row>
    <row r="32" spans="1:9" ht="12.75">
      <c r="A32" s="161"/>
      <c r="B32" s="160"/>
      <c r="C32" s="167" t="s">
        <v>183</v>
      </c>
      <c r="D32" s="178">
        <f>D33</f>
        <v>100000</v>
      </c>
      <c r="E32" s="178">
        <f>E33</f>
        <v>0</v>
      </c>
      <c r="F32" s="178"/>
      <c r="G32" s="178">
        <f>G33</f>
        <v>0</v>
      </c>
      <c r="H32" s="235">
        <f t="shared" si="0"/>
        <v>100000</v>
      </c>
      <c r="I32" s="228"/>
    </row>
    <row r="33" spans="1:9" ht="12.75">
      <c r="A33" s="139">
        <v>1</v>
      </c>
      <c r="B33" s="143" t="s">
        <v>114</v>
      </c>
      <c r="C33" s="137" t="s">
        <v>71</v>
      </c>
      <c r="D33" s="144">
        <v>100000</v>
      </c>
      <c r="E33" s="144"/>
      <c r="F33" s="144"/>
      <c r="G33" s="144"/>
      <c r="H33" s="235">
        <f t="shared" si="0"/>
        <v>100000</v>
      </c>
      <c r="I33" s="221"/>
    </row>
    <row r="34" spans="1:9" ht="12.75">
      <c r="A34" s="161"/>
      <c r="B34" s="160"/>
      <c r="C34" s="167" t="s">
        <v>184</v>
      </c>
      <c r="D34" s="178">
        <f>D35</f>
        <v>300000</v>
      </c>
      <c r="E34" s="178">
        <f>E35</f>
        <v>58000</v>
      </c>
      <c r="F34" s="178"/>
      <c r="G34" s="178">
        <f>G35</f>
        <v>0</v>
      </c>
      <c r="H34" s="235">
        <f t="shared" si="0"/>
        <v>242000</v>
      </c>
      <c r="I34" s="229"/>
    </row>
    <row r="35" spans="1:9" ht="38.25">
      <c r="A35" s="139">
        <v>1</v>
      </c>
      <c r="B35" s="143" t="s">
        <v>114</v>
      </c>
      <c r="C35" s="137" t="s">
        <v>214</v>
      </c>
      <c r="D35" s="144">
        <v>300000</v>
      </c>
      <c r="E35" s="144">
        <v>58000</v>
      </c>
      <c r="F35" s="144"/>
      <c r="G35" s="144"/>
      <c r="H35" s="235">
        <f aca="true" t="shared" si="1" ref="H35:H66">D35-E35-G35</f>
        <v>242000</v>
      </c>
      <c r="I35" s="221"/>
    </row>
    <row r="36" spans="1:9" ht="12.75">
      <c r="A36" s="161"/>
      <c r="B36" s="160"/>
      <c r="C36" s="167" t="s">
        <v>185</v>
      </c>
      <c r="D36" s="178">
        <f>D37</f>
        <v>100000</v>
      </c>
      <c r="E36" s="178">
        <f>E37</f>
        <v>0</v>
      </c>
      <c r="F36" s="178"/>
      <c r="G36" s="178">
        <f>G37</f>
        <v>0</v>
      </c>
      <c r="H36" s="235">
        <f t="shared" si="1"/>
        <v>100000</v>
      </c>
      <c r="I36" s="229"/>
    </row>
    <row r="37" spans="1:9" ht="12.75">
      <c r="A37" s="197">
        <v>1</v>
      </c>
      <c r="B37" s="160"/>
      <c r="C37" s="169" t="s">
        <v>121</v>
      </c>
      <c r="D37" s="170">
        <v>100000</v>
      </c>
      <c r="E37" s="170"/>
      <c r="F37" s="170"/>
      <c r="G37" s="170"/>
      <c r="H37" s="235">
        <f t="shared" si="1"/>
        <v>100000</v>
      </c>
      <c r="I37" s="229"/>
    </row>
    <row r="38" spans="1:9" ht="12.75">
      <c r="A38" s="161"/>
      <c r="B38" s="160"/>
      <c r="C38" s="167" t="s">
        <v>186</v>
      </c>
      <c r="D38" s="178">
        <f>D39+D40</f>
        <v>200000</v>
      </c>
      <c r="E38" s="178">
        <f>E39+E40</f>
        <v>0</v>
      </c>
      <c r="F38" s="178"/>
      <c r="G38" s="178">
        <f>G39+G40</f>
        <v>0</v>
      </c>
      <c r="H38" s="235">
        <f t="shared" si="1"/>
        <v>200000</v>
      </c>
      <c r="I38" s="228"/>
    </row>
    <row r="39" spans="1:9" ht="12.75">
      <c r="A39" s="139">
        <v>1</v>
      </c>
      <c r="B39" s="143" t="s">
        <v>114</v>
      </c>
      <c r="C39" s="137" t="s">
        <v>60</v>
      </c>
      <c r="D39" s="138">
        <v>140000</v>
      </c>
      <c r="E39" s="138"/>
      <c r="F39" s="138"/>
      <c r="G39" s="138"/>
      <c r="H39" s="235">
        <f t="shared" si="1"/>
        <v>140000</v>
      </c>
      <c r="I39" s="221"/>
    </row>
    <row r="40" spans="1:9" ht="25.5">
      <c r="A40" s="139">
        <v>2</v>
      </c>
      <c r="B40" s="143" t="s">
        <v>114</v>
      </c>
      <c r="C40" s="137" t="s">
        <v>61</v>
      </c>
      <c r="D40" s="138">
        <v>60000</v>
      </c>
      <c r="E40" s="138"/>
      <c r="F40" s="138"/>
      <c r="G40" s="138"/>
      <c r="H40" s="235">
        <f t="shared" si="1"/>
        <v>60000</v>
      </c>
      <c r="I40" s="221"/>
    </row>
    <row r="41" spans="1:9" ht="12.75">
      <c r="A41" s="161"/>
      <c r="B41" s="160"/>
      <c r="C41" s="167" t="s">
        <v>187</v>
      </c>
      <c r="D41" s="178">
        <f>D42+D43</f>
        <v>800000</v>
      </c>
      <c r="E41" s="178">
        <f>E42+E43</f>
        <v>0</v>
      </c>
      <c r="F41" s="178"/>
      <c r="G41" s="178">
        <f>G42</f>
        <v>0</v>
      </c>
      <c r="H41" s="235">
        <f t="shared" si="1"/>
        <v>800000</v>
      </c>
      <c r="I41" s="229"/>
    </row>
    <row r="42" spans="1:9" ht="12.75" customHeight="1">
      <c r="A42" s="139">
        <v>1</v>
      </c>
      <c r="B42" s="143" t="s">
        <v>114</v>
      </c>
      <c r="C42" s="189" t="s">
        <v>78</v>
      </c>
      <c r="D42" s="138">
        <v>300000</v>
      </c>
      <c r="E42" s="138"/>
      <c r="F42" s="138"/>
      <c r="G42" s="138"/>
      <c r="H42" s="235">
        <f t="shared" si="1"/>
        <v>300000</v>
      </c>
      <c r="I42" s="221"/>
    </row>
    <row r="43" spans="1:9" ht="23.25" customHeight="1">
      <c r="A43" s="139"/>
      <c r="B43" s="143" t="s">
        <v>125</v>
      </c>
      <c r="C43" s="189" t="s">
        <v>206</v>
      </c>
      <c r="D43" s="138">
        <v>500000</v>
      </c>
      <c r="E43" s="138"/>
      <c r="F43" s="138"/>
      <c r="G43" s="138"/>
      <c r="H43" s="235">
        <f t="shared" si="1"/>
        <v>500000</v>
      </c>
      <c r="I43" s="221"/>
    </row>
    <row r="44" spans="1:9" ht="12.75">
      <c r="A44" s="161"/>
      <c r="B44" s="160"/>
      <c r="C44" s="167" t="s">
        <v>188</v>
      </c>
      <c r="D44" s="178">
        <f>D45</f>
        <v>500000</v>
      </c>
      <c r="E44" s="178">
        <f>E45</f>
        <v>0</v>
      </c>
      <c r="F44" s="178"/>
      <c r="G44" s="178">
        <f>G45</f>
        <v>0</v>
      </c>
      <c r="H44" s="235">
        <f t="shared" si="1"/>
        <v>500000</v>
      </c>
      <c r="I44" s="229"/>
    </row>
    <row r="45" spans="1:9" ht="12.75">
      <c r="A45" s="195">
        <v>1</v>
      </c>
      <c r="B45" s="143" t="s">
        <v>114</v>
      </c>
      <c r="C45" s="169" t="s">
        <v>211</v>
      </c>
      <c r="D45" s="155">
        <v>500000</v>
      </c>
      <c r="E45" s="155"/>
      <c r="F45" s="155"/>
      <c r="G45" s="155"/>
      <c r="H45" s="235">
        <f t="shared" si="1"/>
        <v>500000</v>
      </c>
      <c r="I45" s="240"/>
    </row>
    <row r="46" spans="1:9" ht="14.25" customHeight="1">
      <c r="A46" s="161"/>
      <c r="B46" s="160"/>
      <c r="C46" s="167" t="s">
        <v>189</v>
      </c>
      <c r="D46" s="178">
        <f>D47</f>
        <v>200000</v>
      </c>
      <c r="E46" s="178">
        <f>E47</f>
        <v>0</v>
      </c>
      <c r="F46" s="178"/>
      <c r="G46" s="178">
        <f>G47</f>
        <v>0</v>
      </c>
      <c r="H46" s="235">
        <f t="shared" si="1"/>
        <v>200000</v>
      </c>
      <c r="I46" s="229"/>
    </row>
    <row r="47" spans="1:9" ht="12.75">
      <c r="A47" s="139">
        <v>2</v>
      </c>
      <c r="B47" s="143" t="s">
        <v>114</v>
      </c>
      <c r="C47" s="137" t="s">
        <v>124</v>
      </c>
      <c r="D47" s="138">
        <v>200000</v>
      </c>
      <c r="E47" s="138"/>
      <c r="F47" s="138"/>
      <c r="G47" s="138"/>
      <c r="H47" s="235">
        <f t="shared" si="1"/>
        <v>200000</v>
      </c>
      <c r="I47" s="221"/>
    </row>
    <row r="48" spans="1:9" s="180" customFormat="1" ht="14.25" customHeight="1">
      <c r="A48" s="161"/>
      <c r="B48" s="160"/>
      <c r="C48" s="167" t="s">
        <v>190</v>
      </c>
      <c r="D48" s="178">
        <f>D49</f>
        <v>100000</v>
      </c>
      <c r="E48" s="178">
        <f>E49</f>
        <v>0</v>
      </c>
      <c r="F48" s="178"/>
      <c r="G48" s="178">
        <f>G49</f>
        <v>0</v>
      </c>
      <c r="H48" s="235">
        <f t="shared" si="1"/>
        <v>100000</v>
      </c>
      <c r="I48" s="225"/>
    </row>
    <row r="49" spans="1:9" ht="12.75">
      <c r="A49" s="139">
        <v>1</v>
      </c>
      <c r="B49" s="181" t="s">
        <v>114</v>
      </c>
      <c r="C49" s="137" t="s">
        <v>121</v>
      </c>
      <c r="D49" s="138">
        <v>100000</v>
      </c>
      <c r="E49" s="138"/>
      <c r="F49" s="138"/>
      <c r="G49" s="138"/>
      <c r="H49" s="235">
        <f t="shared" si="1"/>
        <v>100000</v>
      </c>
      <c r="I49" s="221"/>
    </row>
    <row r="50" spans="1:9" ht="12.75" customHeight="1">
      <c r="A50" s="161"/>
      <c r="B50" s="160"/>
      <c r="C50" s="167" t="s">
        <v>191</v>
      </c>
      <c r="D50" s="178">
        <f>D51</f>
        <v>200000</v>
      </c>
      <c r="E50" s="178">
        <f>E51</f>
        <v>106508</v>
      </c>
      <c r="F50" s="178"/>
      <c r="G50" s="178">
        <f>G51</f>
        <v>0</v>
      </c>
      <c r="H50" s="235">
        <f t="shared" si="1"/>
        <v>93492</v>
      </c>
      <c r="I50" s="229"/>
    </row>
    <row r="51" spans="1:9" ht="25.5">
      <c r="A51" s="139">
        <v>1</v>
      </c>
      <c r="B51" s="143" t="s">
        <v>114</v>
      </c>
      <c r="C51" s="137" t="s">
        <v>217</v>
      </c>
      <c r="D51" s="138">
        <v>200000</v>
      </c>
      <c r="E51" s="138">
        <v>106508</v>
      </c>
      <c r="F51" s="138"/>
      <c r="G51" s="138"/>
      <c r="H51" s="235">
        <f t="shared" si="1"/>
        <v>93492</v>
      </c>
      <c r="I51" s="221"/>
    </row>
    <row r="52" spans="1:9" ht="16.5" customHeight="1">
      <c r="A52" s="161"/>
      <c r="B52" s="160"/>
      <c r="C52" s="167" t="s">
        <v>192</v>
      </c>
      <c r="D52" s="178">
        <f>D53</f>
        <v>1000000</v>
      </c>
      <c r="E52" s="178">
        <f>E53</f>
        <v>817045</v>
      </c>
      <c r="F52" s="178"/>
      <c r="G52" s="178">
        <f>G53</f>
        <v>0</v>
      </c>
      <c r="H52" s="235">
        <f t="shared" si="1"/>
        <v>182955</v>
      </c>
      <c r="I52" s="229"/>
    </row>
    <row r="53" spans="1:9" ht="38.25">
      <c r="A53" s="139">
        <v>1</v>
      </c>
      <c r="B53" s="139" t="s">
        <v>114</v>
      </c>
      <c r="C53" s="182" t="s">
        <v>215</v>
      </c>
      <c r="D53" s="141">
        <v>1000000</v>
      </c>
      <c r="E53" s="141">
        <v>817045</v>
      </c>
      <c r="F53" s="141"/>
      <c r="G53" s="141"/>
      <c r="H53" s="235">
        <f t="shared" si="1"/>
        <v>182955</v>
      </c>
      <c r="I53" s="182"/>
    </row>
    <row r="54" spans="1:9" ht="12.75">
      <c r="A54" s="161"/>
      <c r="B54" s="160"/>
      <c r="C54" s="167" t="s">
        <v>193</v>
      </c>
      <c r="D54" s="178">
        <f>D55</f>
        <v>100000</v>
      </c>
      <c r="E54" s="178">
        <f>E55</f>
        <v>95600</v>
      </c>
      <c r="F54" s="178"/>
      <c r="G54" s="178">
        <f>G55</f>
        <v>0</v>
      </c>
      <c r="H54" s="235">
        <f t="shared" si="1"/>
        <v>4400</v>
      </c>
      <c r="I54" s="228"/>
    </row>
    <row r="55" spans="1:9" ht="12.75">
      <c r="A55" s="139">
        <v>1</v>
      </c>
      <c r="B55" s="143" t="s">
        <v>114</v>
      </c>
      <c r="C55" s="137" t="s">
        <v>216</v>
      </c>
      <c r="D55" s="138">
        <v>100000</v>
      </c>
      <c r="E55" s="138">
        <v>95600</v>
      </c>
      <c r="F55" s="138"/>
      <c r="G55" s="138"/>
      <c r="H55" s="235">
        <f t="shared" si="1"/>
        <v>4400</v>
      </c>
      <c r="I55" s="221"/>
    </row>
    <row r="56" spans="1:9" ht="25.5">
      <c r="A56" s="196"/>
      <c r="B56" s="175"/>
      <c r="C56" s="188" t="s">
        <v>38</v>
      </c>
      <c r="D56" s="176">
        <f>D57</f>
        <v>100000</v>
      </c>
      <c r="E56" s="176">
        <f>E57</f>
        <v>0</v>
      </c>
      <c r="F56" s="176"/>
      <c r="G56" s="176">
        <f>G57</f>
        <v>0</v>
      </c>
      <c r="H56" s="235">
        <f t="shared" si="1"/>
        <v>100000</v>
      </c>
      <c r="I56" s="227"/>
    </row>
    <row r="57" spans="1:9" ht="25.5">
      <c r="A57" s="139">
        <v>1</v>
      </c>
      <c r="B57" s="143" t="s">
        <v>116</v>
      </c>
      <c r="C57" s="137" t="s">
        <v>119</v>
      </c>
      <c r="D57" s="138">
        <v>100000</v>
      </c>
      <c r="E57" s="138"/>
      <c r="F57" s="138"/>
      <c r="G57" s="138"/>
      <c r="H57" s="235">
        <f t="shared" si="1"/>
        <v>100000</v>
      </c>
      <c r="I57" s="221" t="s">
        <v>224</v>
      </c>
    </row>
    <row r="58" spans="1:9" ht="25.5">
      <c r="A58" s="196"/>
      <c r="B58" s="175"/>
      <c r="C58" s="188" t="s">
        <v>40</v>
      </c>
      <c r="D58" s="176">
        <f>D59</f>
        <v>100000</v>
      </c>
      <c r="E58" s="176">
        <f>E59</f>
        <v>0</v>
      </c>
      <c r="F58" s="176"/>
      <c r="G58" s="176">
        <f>G59</f>
        <v>0</v>
      </c>
      <c r="H58" s="235">
        <f t="shared" si="1"/>
        <v>100000</v>
      </c>
      <c r="I58" s="227"/>
    </row>
    <row r="59" spans="1:9" ht="25.5">
      <c r="A59" s="139">
        <v>1</v>
      </c>
      <c r="B59" s="143" t="s">
        <v>116</v>
      </c>
      <c r="C59" s="137" t="s">
        <v>122</v>
      </c>
      <c r="D59" s="138">
        <v>100000</v>
      </c>
      <c r="E59" s="138"/>
      <c r="F59" s="138"/>
      <c r="G59" s="138"/>
      <c r="H59" s="235">
        <f t="shared" si="1"/>
        <v>100000</v>
      </c>
      <c r="I59" s="221"/>
    </row>
    <row r="60" spans="1:9" ht="25.5">
      <c r="A60" s="196"/>
      <c r="B60" s="175"/>
      <c r="C60" s="188" t="s">
        <v>108</v>
      </c>
      <c r="D60" s="176">
        <f>D61</f>
        <v>100000</v>
      </c>
      <c r="E60" s="176">
        <f>E61</f>
        <v>0</v>
      </c>
      <c r="F60" s="176"/>
      <c r="G60" s="176">
        <f>G61</f>
        <v>0</v>
      </c>
      <c r="H60" s="235">
        <f t="shared" si="1"/>
        <v>100000</v>
      </c>
      <c r="I60" s="193"/>
    </row>
    <row r="61" spans="1:9" ht="12.75">
      <c r="A61" s="139">
        <v>1</v>
      </c>
      <c r="B61" s="143" t="s">
        <v>116</v>
      </c>
      <c r="C61" s="137" t="s">
        <v>80</v>
      </c>
      <c r="D61" s="144">
        <v>100000</v>
      </c>
      <c r="E61" s="144"/>
      <c r="F61" s="144"/>
      <c r="G61" s="144"/>
      <c r="H61" s="235">
        <f t="shared" si="1"/>
        <v>100000</v>
      </c>
      <c r="I61" s="221"/>
    </row>
    <row r="62" spans="1:9" ht="12.75">
      <c r="A62" s="198"/>
      <c r="B62" s="175"/>
      <c r="C62" s="190" t="s">
        <v>23</v>
      </c>
      <c r="D62" s="183">
        <f>D63+D64+D65+D66+D67+D68</f>
        <v>6100000</v>
      </c>
      <c r="E62" s="183">
        <f>E63+E64+E65+E66+E67+E68</f>
        <v>1690004</v>
      </c>
      <c r="F62" s="183"/>
      <c r="G62" s="183">
        <f>G63+G65+G66+G67+G68</f>
        <v>0</v>
      </c>
      <c r="H62" s="235">
        <f t="shared" si="1"/>
        <v>4409996</v>
      </c>
      <c r="I62" s="230"/>
    </row>
    <row r="63" spans="1:9" ht="25.5">
      <c r="A63" s="195">
        <v>1</v>
      </c>
      <c r="B63" s="143" t="s">
        <v>118</v>
      </c>
      <c r="C63" s="191" t="s">
        <v>145</v>
      </c>
      <c r="D63" s="170">
        <v>4200000</v>
      </c>
      <c r="E63" s="170">
        <v>1690004</v>
      </c>
      <c r="F63" s="170"/>
      <c r="G63" s="170"/>
      <c r="H63" s="235">
        <f t="shared" si="1"/>
        <v>2509996</v>
      </c>
      <c r="I63" s="221"/>
    </row>
    <row r="64" spans="1:9" ht="25.5">
      <c r="A64" s="195"/>
      <c r="B64" s="143" t="s">
        <v>162</v>
      </c>
      <c r="C64" s="191" t="s">
        <v>209</v>
      </c>
      <c r="D64" s="170">
        <v>800000</v>
      </c>
      <c r="E64" s="170"/>
      <c r="F64" s="170"/>
      <c r="G64" s="170"/>
      <c r="H64" s="235">
        <f t="shared" si="1"/>
        <v>800000</v>
      </c>
      <c r="I64" s="221"/>
    </row>
    <row r="65" spans="1:9" ht="25.5">
      <c r="A65" s="139">
        <v>2</v>
      </c>
      <c r="B65" s="143" t="s">
        <v>113</v>
      </c>
      <c r="C65" s="192" t="s">
        <v>67</v>
      </c>
      <c r="D65" s="138">
        <v>400000</v>
      </c>
      <c r="E65" s="138"/>
      <c r="F65" s="138"/>
      <c r="G65" s="138"/>
      <c r="H65" s="235">
        <f t="shared" si="1"/>
        <v>400000</v>
      </c>
      <c r="I65" s="221"/>
    </row>
    <row r="66" spans="1:9" ht="25.5">
      <c r="A66" s="139">
        <v>3</v>
      </c>
      <c r="B66" s="143" t="s">
        <v>113</v>
      </c>
      <c r="C66" s="137" t="s">
        <v>151</v>
      </c>
      <c r="D66" s="138">
        <v>100000</v>
      </c>
      <c r="E66" s="138"/>
      <c r="F66" s="138"/>
      <c r="G66" s="138"/>
      <c r="H66" s="235">
        <f t="shared" si="1"/>
        <v>100000</v>
      </c>
      <c r="I66" s="221"/>
    </row>
    <row r="67" spans="1:9" ht="53.25" customHeight="1">
      <c r="A67" s="139">
        <v>4</v>
      </c>
      <c r="B67" s="139" t="s">
        <v>113</v>
      </c>
      <c r="C67" s="137" t="s">
        <v>202</v>
      </c>
      <c r="D67" s="138">
        <v>200000</v>
      </c>
      <c r="E67" s="138"/>
      <c r="F67" s="138"/>
      <c r="G67" s="138"/>
      <c r="H67" s="235">
        <f aca="true" t="shared" si="2" ref="H67:H79">D67-E67-G67</f>
        <v>200000</v>
      </c>
      <c r="I67" s="221"/>
    </row>
    <row r="68" spans="1:9" ht="25.5">
      <c r="A68" s="139">
        <v>5</v>
      </c>
      <c r="B68" s="143" t="s">
        <v>113</v>
      </c>
      <c r="C68" s="191" t="s">
        <v>210</v>
      </c>
      <c r="D68" s="138">
        <v>400000</v>
      </c>
      <c r="E68" s="138"/>
      <c r="F68" s="138"/>
      <c r="G68" s="138"/>
      <c r="H68" s="235">
        <f t="shared" si="2"/>
        <v>400000</v>
      </c>
      <c r="I68" s="221"/>
    </row>
    <row r="69" spans="1:9" ht="12.75">
      <c r="A69" s="199"/>
      <c r="B69" s="183"/>
      <c r="C69" s="193" t="s">
        <v>166</v>
      </c>
      <c r="D69" s="183">
        <f>D70</f>
        <v>410000</v>
      </c>
      <c r="E69" s="183">
        <f>E70</f>
        <v>360000</v>
      </c>
      <c r="F69" s="183"/>
      <c r="G69" s="183">
        <f>G70</f>
        <v>0</v>
      </c>
      <c r="H69" s="235">
        <f t="shared" si="2"/>
        <v>50000</v>
      </c>
      <c r="I69" s="231"/>
    </row>
    <row r="70" spans="1:9" ht="25.5">
      <c r="A70" s="200">
        <v>1</v>
      </c>
      <c r="B70" s="143" t="s">
        <v>113</v>
      </c>
      <c r="C70" s="137" t="s">
        <v>218</v>
      </c>
      <c r="D70" s="138">
        <v>410000</v>
      </c>
      <c r="E70" s="138">
        <v>360000</v>
      </c>
      <c r="F70" s="138"/>
      <c r="G70" s="138"/>
      <c r="H70" s="235">
        <f t="shared" si="2"/>
        <v>50000</v>
      </c>
      <c r="I70" s="239"/>
    </row>
    <row r="71" spans="1:9" ht="12.75">
      <c r="A71" s="196"/>
      <c r="B71" s="175"/>
      <c r="C71" s="188" t="s">
        <v>55</v>
      </c>
      <c r="D71" s="176">
        <f>D72+D73+D74+D75</f>
        <v>4650000</v>
      </c>
      <c r="E71" s="176">
        <f>E72+E73+E74+E75</f>
        <v>0</v>
      </c>
      <c r="F71" s="176"/>
      <c r="G71" s="176">
        <f>G72+G73</f>
        <v>0</v>
      </c>
      <c r="H71" s="235">
        <f t="shared" si="2"/>
        <v>4650000</v>
      </c>
      <c r="I71" s="193"/>
    </row>
    <row r="72" spans="1:9" ht="12.75">
      <c r="A72" s="139">
        <v>1</v>
      </c>
      <c r="B72" s="143" t="s">
        <v>57</v>
      </c>
      <c r="C72" s="137" t="s">
        <v>56</v>
      </c>
      <c r="D72" s="138">
        <v>2000000</v>
      </c>
      <c r="E72" s="138"/>
      <c r="F72" s="138"/>
      <c r="G72" s="138"/>
      <c r="H72" s="235">
        <f t="shared" si="2"/>
        <v>2000000</v>
      </c>
      <c r="I72" s="221"/>
    </row>
    <row r="73" spans="1:9" ht="12.75">
      <c r="A73" s="139">
        <v>2</v>
      </c>
      <c r="B73" s="143" t="s">
        <v>57</v>
      </c>
      <c r="C73" s="137" t="s">
        <v>58</v>
      </c>
      <c r="D73" s="138">
        <v>2050000</v>
      </c>
      <c r="E73" s="138"/>
      <c r="F73" s="138"/>
      <c r="G73" s="138"/>
      <c r="H73" s="235">
        <f t="shared" si="2"/>
        <v>2050000</v>
      </c>
      <c r="I73" s="221"/>
    </row>
    <row r="74" spans="1:9" ht="12.75">
      <c r="A74" s="139">
        <v>3</v>
      </c>
      <c r="B74" s="143" t="s">
        <v>153</v>
      </c>
      <c r="C74" s="137" t="s">
        <v>200</v>
      </c>
      <c r="D74" s="138">
        <v>450000</v>
      </c>
      <c r="E74" s="138"/>
      <c r="F74" s="138"/>
      <c r="G74" s="138"/>
      <c r="H74" s="235">
        <f t="shared" si="2"/>
        <v>450000</v>
      </c>
      <c r="I74" s="221"/>
    </row>
    <row r="75" spans="1:9" ht="12.75">
      <c r="A75" s="139">
        <v>4</v>
      </c>
      <c r="B75" s="143" t="s">
        <v>153</v>
      </c>
      <c r="C75" s="137" t="s">
        <v>205</v>
      </c>
      <c r="D75" s="138">
        <v>150000</v>
      </c>
      <c r="E75" s="138"/>
      <c r="F75" s="138"/>
      <c r="G75" s="138"/>
      <c r="H75" s="235">
        <f t="shared" si="2"/>
        <v>150000</v>
      </c>
      <c r="I75" s="221"/>
    </row>
    <row r="76" spans="1:9" ht="12.75">
      <c r="A76" s="196"/>
      <c r="B76" s="175"/>
      <c r="C76" s="188" t="s">
        <v>35</v>
      </c>
      <c r="D76" s="176">
        <f>D77+D78+D79</f>
        <v>14100058</v>
      </c>
      <c r="E76" s="176">
        <f>E77+E78+E79</f>
        <v>2000000</v>
      </c>
      <c r="F76" s="176"/>
      <c r="G76" s="176">
        <f>G77+G78+G79</f>
        <v>0</v>
      </c>
      <c r="H76" s="235">
        <f t="shared" si="2"/>
        <v>12100058</v>
      </c>
      <c r="I76" s="227"/>
    </row>
    <row r="77" spans="1:9" ht="25.5">
      <c r="A77" s="195">
        <v>1</v>
      </c>
      <c r="B77" s="153" t="s">
        <v>115</v>
      </c>
      <c r="C77" s="169" t="s">
        <v>51</v>
      </c>
      <c r="D77" s="170">
        <v>7100058</v>
      </c>
      <c r="E77" s="170">
        <v>2000000</v>
      </c>
      <c r="F77" s="170"/>
      <c r="G77" s="170"/>
      <c r="H77" s="235">
        <f t="shared" si="2"/>
        <v>5100058</v>
      </c>
      <c r="I77" s="242" t="s">
        <v>221</v>
      </c>
    </row>
    <row r="78" spans="1:9" ht="12.75">
      <c r="A78" s="195">
        <v>2</v>
      </c>
      <c r="B78" s="153" t="s">
        <v>115</v>
      </c>
      <c r="C78" s="169" t="s">
        <v>52</v>
      </c>
      <c r="D78" s="170">
        <v>2000000</v>
      </c>
      <c r="E78" s="170"/>
      <c r="F78" s="170"/>
      <c r="G78" s="170"/>
      <c r="H78" s="235">
        <f t="shared" si="2"/>
        <v>2000000</v>
      </c>
      <c r="I78" s="226"/>
    </row>
    <row r="79" spans="1:9" ht="15" customHeight="1">
      <c r="A79" s="143">
        <v>3</v>
      </c>
      <c r="B79" s="143" t="s">
        <v>115</v>
      </c>
      <c r="C79" s="137" t="s">
        <v>201</v>
      </c>
      <c r="D79" s="136">
        <v>5000000</v>
      </c>
      <c r="E79" s="170"/>
      <c r="F79" s="170"/>
      <c r="G79" s="170"/>
      <c r="H79" s="235">
        <f t="shared" si="2"/>
        <v>5000000</v>
      </c>
      <c r="I79" s="221" t="s">
        <v>220</v>
      </c>
    </row>
    <row r="80" ht="12.75">
      <c r="G80" s="238"/>
    </row>
    <row r="81" ht="12.75">
      <c r="G81" s="238"/>
    </row>
    <row r="82" ht="12.75">
      <c r="G82" s="238"/>
    </row>
    <row r="83" ht="12.75">
      <c r="G83" s="238"/>
    </row>
    <row r="84" ht="12.75">
      <c r="G84" s="238"/>
    </row>
    <row r="85" ht="12.75">
      <c r="G85" s="238"/>
    </row>
    <row r="86" ht="12.75">
      <c r="G86" s="238"/>
    </row>
    <row r="87" ht="12.75">
      <c r="G87" s="238"/>
    </row>
    <row r="88" ht="12.75">
      <c r="G88" s="238"/>
    </row>
    <row r="89" ht="12.75">
      <c r="F89" s="125" t="s">
        <v>222</v>
      </c>
    </row>
  </sheetData>
  <mergeCells count="1">
    <mergeCell ref="I22:I23"/>
  </mergeCells>
  <printOptions/>
  <pageMargins left="0.49" right="0.29" top="1.76" bottom="0.64" header="0.5118110236220472" footer="0.5118110236220472"/>
  <pageSetup horizontalDpi="300" verticalDpi="300" orientation="portrait" paperSize="9" scale="75" r:id="rId1"/>
  <headerFooter alignWithMargins="0">
    <oddHeader>&amp;LCONSILIUL JUDETEAN MURES
D.T.D.P.J.I.
Serviciul Investitii&amp;C
LISTA OBIECTIVELOR DE INVESTIŢII PE ANUL 2004 
(rectificat cu Hot.CJM nr, 19/25 martie 2004)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kati</cp:lastModifiedBy>
  <cp:lastPrinted>2004-08-20T04:17:53Z</cp:lastPrinted>
  <dcterms:created xsi:type="dcterms:W3CDTF">2003-11-05T09:19:05Z</dcterms:created>
  <dcterms:modified xsi:type="dcterms:W3CDTF">2004-08-30T08:03:12Z</dcterms:modified>
  <cp:category/>
  <cp:version/>
  <cp:contentType/>
  <cp:contentStatus/>
</cp:coreProperties>
</file>