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40" windowHeight="9855" activeTab="0"/>
  </bookViews>
  <sheets>
    <sheet name="Lista  de inv 2006 septembrie" sheetId="1" r:id="rId1"/>
  </sheets>
  <definedNames>
    <definedName name="_xlnm._FilterDatabase" localSheetId="0" hidden="1">'Lista  de inv 2006 septembrie'!$A$3:$G$88</definedName>
    <definedName name="_xlnm.Print_Titles" localSheetId="0">'Lista  de inv 2006 septembrie'!$1:$3</definedName>
  </definedNames>
  <calcPr fullCalcOnLoad="1"/>
</workbook>
</file>

<file path=xl/sharedStrings.xml><?xml version="1.0" encoding="utf-8"?>
<sst xmlns="http://schemas.openxmlformats.org/spreadsheetml/2006/main" count="175" uniqueCount="108">
  <si>
    <t>Nr. crt.</t>
  </si>
  <si>
    <t>Simbol 
cap bug</t>
  </si>
  <si>
    <t>Denumirea obiectivului de investiţie</t>
  </si>
  <si>
    <t>Prevederi 2006</t>
  </si>
  <si>
    <t>Influenţe      +</t>
  </si>
  <si>
    <t>Influenţe     -</t>
  </si>
  <si>
    <t>Valori rectificate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</si>
  <si>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</si>
  <si>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</si>
  <si>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</si>
  <si>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</si>
  <si>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</si>
  <si>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</si>
  <si>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</si>
  <si>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</si>
  <si>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</si>
  <si>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</si>
  <si>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 xml:space="preserve">Soft </t>
  </si>
  <si>
    <t xml:space="preserve">SF-uri nenominalizate </t>
  </si>
  <si>
    <t>Centrală telefonică</t>
  </si>
  <si>
    <t>Proiectare Centrul de instruire şi perfecţionare</t>
  </si>
  <si>
    <t>Atomizoare</t>
  </si>
  <si>
    <t>Total cap 60</t>
  </si>
  <si>
    <t>CENTRUL MILITAR JUDETEAN  MURES</t>
  </si>
  <si>
    <t>60.C</t>
  </si>
  <si>
    <t xml:space="preserve">Dotări 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</si>
  <si>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</si>
  <si>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</si>
  <si>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</si>
  <si>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</si>
  <si>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Participare CS Asociaţia Centrelor Europa</t>
  </si>
  <si>
    <t>Participare CS Asociaţia Mureşul 2005</t>
  </si>
  <si>
    <t>Participare CS Asociaţia Metropolitană</t>
  </si>
  <si>
    <t>Participare CS SC AQUASERV Company SA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</si>
  <si>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</si>
  <si>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</si>
  <si>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</si>
  <si>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</si>
  <si>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</si>
  <si>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</si>
  <si>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</si>
  <si>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</si>
  <si>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Motopompe</t>
  </si>
  <si>
    <t>Autoturisme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</si>
  <si>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</si>
  <si>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</si>
  <si>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</si>
  <si>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</si>
  <si>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</si>
  <si>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</si>
  <si>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</si>
  <si>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>Achiziţionare program informatic</t>
  </si>
  <si>
    <t xml:space="preserve">Muzeul Judetean MURES                     </t>
  </si>
  <si>
    <t>SF pentru încălzire centrală la clădirea din str. Mărăşti nr. 8</t>
  </si>
  <si>
    <t>Încălzirea centrală la clădirea din str. Mărăşti nr. 8</t>
  </si>
  <si>
    <t>Obiecte muzeale</t>
  </si>
  <si>
    <t xml:space="preserve">Biblioteca Judeteana Mures              </t>
  </si>
  <si>
    <t xml:space="preserve">Restaurare clădirea secţia de Artă şi Galeria Ion Vlasiu - Biblioteca Teleki  </t>
  </si>
  <si>
    <t xml:space="preserve">Modernizare depozit de cărţi 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</si>
  <si>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</si>
  <si>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</si>
  <si>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</si>
  <si>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</si>
  <si>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Teatrul pentru Copii şi Tineret "Ariel" Târgu Mureş</t>
  </si>
  <si>
    <t>Şcoala de Arte şi Meserii Târgu Mureş</t>
  </si>
  <si>
    <t>Centrul Judeţean de Conservare şi Valorificare a Tradiţiei şi Creaţiei Populare Mureş</t>
  </si>
  <si>
    <t>Dotări</t>
  </si>
  <si>
    <t>Redacţia Revistei "Vatra"</t>
  </si>
  <si>
    <t>Redacţia Revistei "Lato"</t>
  </si>
  <si>
    <t>UNITĂŢI DE ÎNVĂŢĂMÂNT</t>
  </si>
  <si>
    <t>Şcoala Specială nr.1 Târgu Mureş</t>
  </si>
  <si>
    <t>65.C</t>
  </si>
  <si>
    <t>Şcoala Specială nr.2 Târgu Mureş</t>
  </si>
  <si>
    <t>Şcoala de Arte şi Meserii (pentru copii cu deficienţe mintale) Reghin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</si>
  <si>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</si>
  <si>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</si>
  <si>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</si>
  <si>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</si>
  <si>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</si>
  <si>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>68.A</t>
  </si>
  <si>
    <t>Extindere reţea şi  branşament gaze naturale pt. alimentarea imobilelor din Centrul de plasament familial Sâncraiu de Mureş</t>
  </si>
  <si>
    <t>Construcţii montaj pt. proiectul Phare-Restructurarea CIA Glodeni prin înfiinţarea Centrului de Integrare prin Terapie Ocupaţională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</si>
  <si>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</si>
  <si>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</si>
  <si>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</t>
  </si>
  <si>
    <t>Construcţii montaj pt. proiectul Phare-Restructurarea CIA  Căpuşu de Câmpie prin înfiinţarea Serviciilor alternative de tip locuinţă protejată şi centru de terapie ocupaţională</t>
  </si>
  <si>
    <t>68.C</t>
  </si>
  <si>
    <t>Dotări (Calculatoare, imprimante, copiatoare,robot de bucătărie, maşină de cosit iarbă, staţie de dedurizare CIA Glodeni, microbus CRRN Brâncoveneşti, modul programe)</t>
  </si>
  <si>
    <t>Realizare releveuri-reabilitare termică CIA Sighişoara</t>
  </si>
  <si>
    <t>Expertiză termografică-reabilitare termică CIA Sighişoara</t>
  </si>
  <si>
    <t>Achiziţii imobile</t>
  </si>
  <si>
    <t xml:space="preserve">SURM                                                  </t>
  </si>
  <si>
    <t>Extindere conducta mag alim cu apă  Reghin-Fărăgău</t>
  </si>
  <si>
    <t>SF Reabilitare conductă mag. de apă Zona de Câmpie Voiniceni-Pogăceaua</t>
  </si>
  <si>
    <t>70.B</t>
  </si>
  <si>
    <t>Reabilitare conductă din oţel DN 110 Săbed-Şincai</t>
  </si>
  <si>
    <t>AEROPORT</t>
  </si>
  <si>
    <t>84.B</t>
  </si>
  <si>
    <t>Tunel</t>
  </si>
  <si>
    <t>Scară</t>
  </si>
  <si>
    <t>GPU 115 V</t>
  </si>
  <si>
    <t>Separator ulei</t>
  </si>
  <si>
    <t>Bandă</t>
  </si>
  <si>
    <t>Studiu cargo</t>
  </si>
  <si>
    <t>Studiu capacitate portată</t>
  </si>
  <si>
    <t>SERVICIUL JUDEŢEAN SALVAMONT</t>
  </si>
  <si>
    <t>54.C</t>
  </si>
  <si>
    <t>GPS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</si>
</sst>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" borderId="5" xfId="0" applyFont="1" applyFill="1" applyBorder="1" applyAlignment="1">
      <alignment/>
    </xf>
    <xf numFmtId="49" fontId="4" fillId="3" borderId="5" xfId="15" applyNumberFormat="1" applyFont="1" applyFill="1" applyBorder="1" applyAlignment="1">
      <alignment vertical="center" wrapText="1"/>
      <protection/>
    </xf>
    <xf numFmtId="3" fontId="4" fillId="3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5" xfId="0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49" fontId="5" fillId="5" borderId="5" xfId="15" applyNumberFormat="1" applyFont="1" applyFill="1" applyBorder="1" applyAlignment="1">
      <alignment vertical="center" wrapText="1"/>
      <protection/>
    </xf>
    <xf numFmtId="3" fontId="0" fillId="0" borderId="5" xfId="0" applyNumberFormat="1" applyFont="1" applyBorder="1" applyAlignment="1">
      <alignment/>
    </xf>
    <xf numFmtId="49" fontId="0" fillId="0" borderId="5" xfId="15" applyNumberFormat="1" applyFont="1" applyBorder="1" applyAlignment="1">
      <alignment vertical="center" wrapText="1"/>
      <protection/>
    </xf>
    <xf numFmtId="0" fontId="0" fillId="0" borderId="5" xfId="0" applyFont="1" applyBorder="1" applyAlignment="1">
      <alignment vertical="center" wrapText="1"/>
    </xf>
    <xf numFmtId="49" fontId="0" fillId="5" borderId="5" xfId="15" applyNumberFormat="1" applyFont="1" applyFill="1" applyBorder="1" applyAlignment="1">
      <alignment vertical="center" wrapText="1"/>
      <protection/>
    </xf>
    <xf numFmtId="0" fontId="6" fillId="0" borderId="5" xfId="0" applyFont="1" applyBorder="1" applyAlignment="1">
      <alignment/>
    </xf>
    <xf numFmtId="49" fontId="2" fillId="5" borderId="5" xfId="15" applyNumberFormat="1" applyFont="1" applyFill="1" applyBorder="1" applyAlignment="1">
      <alignment vertical="center" wrapText="1"/>
      <protection/>
    </xf>
    <xf numFmtId="3" fontId="2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5" borderId="5" xfId="15" applyNumberFormat="1" applyFont="1" applyFill="1" applyBorder="1" applyAlignment="1">
      <alignment horizontal="justify" vertical="center" wrapText="1"/>
      <protection/>
    </xf>
    <xf numFmtId="0" fontId="1" fillId="4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49" fontId="4" fillId="6" borderId="5" xfId="15" applyNumberFormat="1" applyFont="1" applyFill="1" applyBorder="1" applyAlignment="1">
      <alignment vertical="center" wrapText="1"/>
      <protection/>
    </xf>
    <xf numFmtId="3" fontId="4" fillId="6" borderId="5" xfId="0" applyNumberFormat="1" applyFont="1" applyFill="1" applyBorder="1" applyAlignment="1">
      <alignment vertical="center"/>
    </xf>
    <xf numFmtId="49" fontId="7" fillId="0" borderId="5" xfId="15" applyNumberFormat="1" applyFont="1" applyBorder="1" applyAlignment="1">
      <alignment vertical="center" wrapText="1"/>
      <protection/>
    </xf>
    <xf numFmtId="3" fontId="0" fillId="0" borderId="5" xfId="0" applyNumberFormat="1" applyFont="1" applyBorder="1" applyAlignment="1">
      <alignment wrapText="1"/>
    </xf>
    <xf numFmtId="49" fontId="8" fillId="0" borderId="5" xfId="15" applyNumberFormat="1" applyFont="1" applyBorder="1" applyAlignment="1">
      <alignment horizontal="justify" vertical="center" wrapText="1"/>
      <protection/>
    </xf>
    <xf numFmtId="49" fontId="0" fillId="0" borderId="5" xfId="15" applyNumberFormat="1" applyFont="1" applyBorder="1" applyAlignment="1">
      <alignment horizontal="justify" vertical="center" wrapText="1"/>
      <protection/>
    </xf>
    <xf numFmtId="49" fontId="5" fillId="0" borderId="5" xfId="15" applyNumberFormat="1" applyFont="1" applyBorder="1" applyAlignment="1">
      <alignment vertical="center" wrapText="1"/>
      <protection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49" fontId="8" fillId="0" borderId="5" xfId="15" applyNumberFormat="1" applyFont="1" applyBorder="1" applyAlignment="1">
      <alignment vertical="center" wrapText="1"/>
      <protection/>
    </xf>
    <xf numFmtId="0" fontId="2" fillId="0" borderId="5" xfId="0" applyFont="1" applyBorder="1" applyAlignment="1">
      <alignment horizontal="center"/>
    </xf>
    <xf numFmtId="49" fontId="9" fillId="3" borderId="5" xfId="15" applyNumberFormat="1" applyFont="1" applyFill="1" applyBorder="1" applyAlignment="1">
      <alignment vertical="center" wrapText="1"/>
      <protection/>
    </xf>
    <xf numFmtId="3" fontId="9" fillId="3" borderId="5" xfId="0" applyNumberFormat="1" applyFont="1" applyFill="1" applyBorder="1" applyAlignment="1">
      <alignment/>
    </xf>
    <xf numFmtId="3" fontId="4" fillId="6" borderId="5" xfId="0" applyNumberFormat="1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/>
    </xf>
    <xf numFmtId="3" fontId="5" fillId="0" borderId="5" xfId="0" applyNumberFormat="1" applyFont="1" applyBorder="1" applyAlignment="1">
      <alignment wrapText="1"/>
    </xf>
    <xf numFmtId="0" fontId="4" fillId="6" borderId="5" xfId="0" applyFont="1" applyFill="1" applyBorder="1" applyAlignment="1">
      <alignment/>
    </xf>
    <xf numFmtId="0" fontId="4" fillId="0" borderId="0" xfId="0" applyFont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15" applyNumberFormat="1" applyFont="1" applyBorder="1" applyAlignment="1">
      <alignment horizontal="center" vertical="center" wrapText="1"/>
      <protection/>
    </xf>
    <xf numFmtId="49" fontId="1" fillId="0" borderId="7" xfId="15" applyNumberFormat="1" applyFont="1" applyBorder="1" applyAlignment="1">
      <alignment horizontal="center" vertical="center" wrapText="1"/>
      <protection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62" sqref="Q62"/>
    </sheetView>
  </sheetViews>
  <sheetFormatPr defaultColWidth="9.140625" defaultRowHeight="12.75"/>
  <cols>
    <col min="1" max="1" width="5.00390625" style="7" customWidth="1"/>
    <col min="2" max="2" width="7.421875" style="7" customWidth="1"/>
    <col min="3" max="3" width="46.140625" style="7" customWidth="1"/>
    <col min="4" max="4" width="10.421875" style="11" customWidth="1"/>
    <col min="5" max="5" width="10.00390625" style="11" customWidth="1"/>
    <col min="6" max="6" width="9.7109375" style="11" customWidth="1"/>
    <col min="7" max="7" width="10.00390625" style="11" customWidth="1"/>
    <col min="8" max="15" width="9.140625" style="7" hidden="1" customWidth="1"/>
    <col min="16" max="17" width="9.140625" style="7" customWidth="1"/>
    <col min="18" max="18" width="9.140625" style="7" hidden="1" customWidth="1"/>
    <col min="19" max="16384" width="9.140625" style="7" customWidth="1"/>
  </cols>
  <sheetData>
    <row r="1" spans="1:7" s="1" customFormat="1" ht="12.75" customHeight="1">
      <c r="A1" s="55" t="s">
        <v>0</v>
      </c>
      <c r="B1" s="57" t="s">
        <v>1</v>
      </c>
      <c r="C1" s="55" t="s">
        <v>2</v>
      </c>
      <c r="D1" s="53" t="s">
        <v>3</v>
      </c>
      <c r="E1" s="59" t="s">
        <v>4</v>
      </c>
      <c r="F1" s="61" t="s">
        <v>5</v>
      </c>
      <c r="G1" s="63" t="s">
        <v>6</v>
      </c>
    </row>
    <row r="2" spans="1:12" s="2" customFormat="1" ht="13.5" thickBot="1">
      <c r="A2" s="56"/>
      <c r="B2" s="58"/>
      <c r="C2" s="56"/>
      <c r="D2" s="54"/>
      <c r="E2" s="60"/>
      <c r="F2" s="62"/>
      <c r="G2" s="64"/>
      <c r="K2" s="3">
        <v>1597764</v>
      </c>
      <c r="L2" s="3">
        <v>4427000</v>
      </c>
    </row>
    <row r="3" spans="1:7" ht="13.5" thickBot="1">
      <c r="A3" s="4">
        <v>0</v>
      </c>
      <c r="B3" s="4">
        <v>1</v>
      </c>
      <c r="C3" s="4">
        <v>2</v>
      </c>
      <c r="D3" s="5">
        <v>3</v>
      </c>
      <c r="E3" s="6">
        <v>4</v>
      </c>
      <c r="F3" s="6">
        <v>5</v>
      </c>
      <c r="G3" s="6">
        <v>6</v>
      </c>
    </row>
    <row r="4" spans="1:18" ht="13.5" thickTop="1">
      <c r="A4" s="8"/>
      <c r="B4" s="8"/>
      <c r="C4" s="9" t="s">
        <v>7</v>
      </c>
      <c r="D4" s="10">
        <v>6182814</v>
      </c>
      <c r="E4" s="10">
        <f>E5+E33+E73+E87+E66+E91+E99</f>
        <v>647649</v>
      </c>
      <c r="F4" s="10">
        <f>F5+F33+F73+F87+F66+F91+F99</f>
        <v>151049</v>
      </c>
      <c r="G4" s="10">
        <f>G5+G33+G73+G87+G66+G91+G99</f>
        <v>6679414</v>
      </c>
      <c r="H4" s="11" t="e">
        <f>#REF!+#REF!-G4</f>
        <v>#REF!</v>
      </c>
      <c r="J4" s="11" t="e">
        <f>#REF!+#REF!</f>
        <v>#REF!</v>
      </c>
      <c r="K4" s="11">
        <f>G4-D4</f>
        <v>496600</v>
      </c>
      <c r="L4" s="11" t="e">
        <f aca="true" t="shared" si="0" ref="L4:L23">J4-G4</f>
        <v>#REF!</v>
      </c>
      <c r="R4" s="11" t="e">
        <f>#REF!+#REF!-G4</f>
        <v>#REF!</v>
      </c>
    </row>
    <row r="5" spans="1:18" ht="12.75">
      <c r="A5" s="12"/>
      <c r="B5" s="12"/>
      <c r="C5" s="13" t="s">
        <v>8</v>
      </c>
      <c r="D5" s="14">
        <v>2703098</v>
      </c>
      <c r="E5" s="14">
        <f>E6+E17+E20+E30+E26+E28</f>
        <v>101600</v>
      </c>
      <c r="F5" s="14">
        <f>F6+F17+F20+F30+F26+F28</f>
        <v>50000</v>
      </c>
      <c r="G5" s="14">
        <f>G6+G17+G20+G30+G26+G28</f>
        <v>2754698</v>
      </c>
      <c r="H5" s="11" t="e">
        <f>#REF!+#REF!-G5</f>
        <v>#REF!</v>
      </c>
      <c r="J5" s="11" t="e">
        <f>#REF!+#REF!</f>
        <v>#REF!</v>
      </c>
      <c r="L5" s="11" t="e">
        <f t="shared" si="0"/>
        <v>#REF!</v>
      </c>
      <c r="R5" s="11" t="e">
        <f>#REF!+#REF!-G5</f>
        <v>#REF!</v>
      </c>
    </row>
    <row r="6" spans="1:18" ht="12.75">
      <c r="A6" s="15"/>
      <c r="B6" s="15"/>
      <c r="C6" s="16" t="s">
        <v>9</v>
      </c>
      <c r="D6" s="17">
        <v>958538</v>
      </c>
      <c r="E6" s="17">
        <f>SUM(E7:E16)</f>
        <v>101600</v>
      </c>
      <c r="F6" s="17">
        <f>SUM(F7:F16)</f>
        <v>50000</v>
      </c>
      <c r="G6" s="17">
        <f>SUM(G7:G16)</f>
        <v>1010138</v>
      </c>
      <c r="H6" s="11" t="e">
        <f>#REF!+#REF!-G6</f>
        <v>#REF!</v>
      </c>
      <c r="J6" s="11" t="e">
        <f>#REF!+#REF!</f>
        <v>#REF!</v>
      </c>
      <c r="K6" s="7">
        <v>-264352</v>
      </c>
      <c r="L6" s="11" t="e">
        <f t="shared" si="0"/>
        <v>#REF!</v>
      </c>
      <c r="R6" s="11" t="e">
        <f>#REF!+#REF!-G6</f>
        <v>#REF!</v>
      </c>
    </row>
    <row r="7" spans="1:18" ht="12.75">
      <c r="A7" s="18">
        <v>1</v>
      </c>
      <c r="B7" s="18" t="s">
        <v>10</v>
      </c>
      <c r="C7" s="19" t="s">
        <v>11</v>
      </c>
      <c r="D7" s="20">
        <v>7400</v>
      </c>
      <c r="E7" s="20">
        <v>6100</v>
      </c>
      <c r="F7" s="20"/>
      <c r="G7" s="20">
        <f aca="true" t="shared" si="1" ref="G7:G16">D7+E7-F7</f>
        <v>13500</v>
      </c>
      <c r="H7" s="11" t="e">
        <f>#REF!+#REF!-G7</f>
        <v>#REF!</v>
      </c>
      <c r="J7" s="11" t="e">
        <f>#REF!+#REF!</f>
        <v>#REF!</v>
      </c>
      <c r="K7" s="11">
        <f>K4-K6</f>
        <v>760952</v>
      </c>
      <c r="L7" s="11" t="e">
        <f t="shared" si="0"/>
        <v>#REF!</v>
      </c>
      <c r="R7" s="11" t="e">
        <f>#REF!+#REF!-G7</f>
        <v>#REF!</v>
      </c>
    </row>
    <row r="8" spans="1:18" ht="12.75">
      <c r="A8" s="18">
        <v>2</v>
      </c>
      <c r="B8" s="18" t="s">
        <v>10</v>
      </c>
      <c r="C8" s="21" t="s">
        <v>12</v>
      </c>
      <c r="D8" s="20">
        <v>98300</v>
      </c>
      <c r="E8" s="20"/>
      <c r="F8" s="20"/>
      <c r="G8" s="20">
        <f t="shared" si="1"/>
        <v>98300</v>
      </c>
      <c r="H8" s="11" t="e">
        <f>#REF!+#REF!-G8</f>
        <v>#REF!</v>
      </c>
      <c r="J8" s="11" t="e">
        <f>#REF!+#REF!</f>
        <v>#REF!</v>
      </c>
      <c r="L8" s="11" t="e">
        <f t="shared" si="0"/>
        <v>#REF!</v>
      </c>
      <c r="R8" s="11" t="e">
        <f>#REF!+#REF!-G8</f>
        <v>#REF!</v>
      </c>
    </row>
    <row r="9" spans="1:18" ht="25.5">
      <c r="A9" s="18">
        <v>3</v>
      </c>
      <c r="B9" s="18" t="s">
        <v>13</v>
      </c>
      <c r="C9" s="22" t="s">
        <v>14</v>
      </c>
      <c r="D9" s="20">
        <v>50000</v>
      </c>
      <c r="E9" s="20"/>
      <c r="F9" s="20"/>
      <c r="G9" s="20">
        <f t="shared" si="1"/>
        <v>50000</v>
      </c>
      <c r="H9" s="11" t="e">
        <f>#REF!+#REF!-G9</f>
        <v>#REF!</v>
      </c>
      <c r="I9" s="11" t="e">
        <f>#REF!+#REF!</f>
        <v>#REF!</v>
      </c>
      <c r="J9" s="11" t="e">
        <f>#REF!+#REF!</f>
        <v>#REF!</v>
      </c>
      <c r="L9" s="11" t="e">
        <f t="shared" si="0"/>
        <v>#REF!</v>
      </c>
      <c r="R9" s="11" t="e">
        <f>#REF!+#REF!-G9</f>
        <v>#REF!</v>
      </c>
    </row>
    <row r="10" spans="1:18" ht="12.75">
      <c r="A10" s="18">
        <v>4</v>
      </c>
      <c r="B10" s="18" t="s">
        <v>13</v>
      </c>
      <c r="C10" s="23" t="s">
        <v>15</v>
      </c>
      <c r="D10" s="20">
        <v>260884</v>
      </c>
      <c r="E10" s="20"/>
      <c r="F10" s="20"/>
      <c r="G10" s="20">
        <f t="shared" si="1"/>
        <v>260884</v>
      </c>
      <c r="H10" s="11" t="e">
        <f>#REF!+#REF!-G10</f>
        <v>#REF!</v>
      </c>
      <c r="I10" s="11" t="e">
        <f>#REF!+#REF!+#REF!+#REF!</f>
        <v>#REF!</v>
      </c>
      <c r="J10" s="11" t="e">
        <f>#REF!+#REF!</f>
        <v>#REF!</v>
      </c>
      <c r="L10" s="11" t="e">
        <f t="shared" si="0"/>
        <v>#REF!</v>
      </c>
      <c r="R10" s="11" t="e">
        <f>#REF!+#REF!-G10</f>
        <v>#REF!</v>
      </c>
    </row>
    <row r="11" spans="1:18" ht="12.75">
      <c r="A11" s="18">
        <v>5</v>
      </c>
      <c r="B11" s="18" t="s">
        <v>13</v>
      </c>
      <c r="C11" s="21" t="s">
        <v>16</v>
      </c>
      <c r="D11" s="20">
        <v>288560</v>
      </c>
      <c r="E11" s="20">
        <v>40000</v>
      </c>
      <c r="F11" s="20"/>
      <c r="G11" s="20">
        <f t="shared" si="1"/>
        <v>328560</v>
      </c>
      <c r="H11" s="11" t="e">
        <f>#REF!+#REF!-G11</f>
        <v>#REF!</v>
      </c>
      <c r="J11" s="11" t="e">
        <f>#REF!+#REF!</f>
        <v>#REF!</v>
      </c>
      <c r="L11" s="11" t="e">
        <f t="shared" si="0"/>
        <v>#REF!</v>
      </c>
      <c r="R11" s="11" t="e">
        <f>#REF!+#REF!-G11</f>
        <v>#REF!</v>
      </c>
    </row>
    <row r="12" spans="1:18" ht="12.75">
      <c r="A12" s="18">
        <v>6</v>
      </c>
      <c r="B12" s="18" t="s">
        <v>13</v>
      </c>
      <c r="C12" s="23" t="s">
        <v>17</v>
      </c>
      <c r="D12" s="20">
        <v>26594</v>
      </c>
      <c r="E12" s="20">
        <v>5500</v>
      </c>
      <c r="F12" s="20"/>
      <c r="G12" s="20">
        <f t="shared" si="1"/>
        <v>32094</v>
      </c>
      <c r="H12" s="11" t="e">
        <f>#REF!+#REF!-G12</f>
        <v>#REF!</v>
      </c>
      <c r="J12" s="11" t="e">
        <f>#REF!+#REF!</f>
        <v>#REF!</v>
      </c>
      <c r="L12" s="11" t="e">
        <f t="shared" si="0"/>
        <v>#REF!</v>
      </c>
      <c r="R12" s="11" t="e">
        <f>#REF!+#REF!-G12</f>
        <v>#REF!</v>
      </c>
    </row>
    <row r="13" spans="1:18" ht="12.75">
      <c r="A13" s="18">
        <v>7</v>
      </c>
      <c r="B13" s="18" t="s">
        <v>13</v>
      </c>
      <c r="C13" s="21" t="s">
        <v>18</v>
      </c>
      <c r="D13" s="20">
        <v>86700</v>
      </c>
      <c r="E13" s="20"/>
      <c r="F13" s="20">
        <v>50000</v>
      </c>
      <c r="G13" s="20">
        <f t="shared" si="1"/>
        <v>36700</v>
      </c>
      <c r="H13" s="11" t="e">
        <f>#REF!+#REF!-G13</f>
        <v>#REF!</v>
      </c>
      <c r="J13" s="11" t="e">
        <f>#REF!+#REF!</f>
        <v>#REF!</v>
      </c>
      <c r="L13" s="11" t="e">
        <f t="shared" si="0"/>
        <v>#REF!</v>
      </c>
      <c r="R13" s="11" t="e">
        <f>#REF!+#REF!-G13</f>
        <v>#REF!</v>
      </c>
    </row>
    <row r="14" spans="1:18" ht="12.75">
      <c r="A14" s="18">
        <v>8</v>
      </c>
      <c r="B14" s="18" t="s">
        <v>13</v>
      </c>
      <c r="C14" s="21" t="s">
        <v>19</v>
      </c>
      <c r="D14" s="20">
        <v>120100</v>
      </c>
      <c r="E14" s="20"/>
      <c r="F14" s="20"/>
      <c r="G14" s="20">
        <f t="shared" si="1"/>
        <v>120100</v>
      </c>
      <c r="H14" s="11" t="e">
        <f>#REF!+#REF!-G14</f>
        <v>#REF!</v>
      </c>
      <c r="J14" s="11" t="e">
        <f>#REF!+#REF!</f>
        <v>#REF!</v>
      </c>
      <c r="L14" s="11" t="e">
        <f t="shared" si="0"/>
        <v>#REF!</v>
      </c>
      <c r="R14" s="11" t="e">
        <f>#REF!+#REF!-G14</f>
        <v>#REF!</v>
      </c>
    </row>
    <row r="15" spans="1:18" ht="12.75">
      <c r="A15" s="18">
        <v>9</v>
      </c>
      <c r="B15" s="18" t="s">
        <v>13</v>
      </c>
      <c r="C15" s="23" t="s">
        <v>20</v>
      </c>
      <c r="D15" s="20">
        <v>0</v>
      </c>
      <c r="E15" s="20">
        <v>50000</v>
      </c>
      <c r="F15" s="20"/>
      <c r="G15" s="20">
        <f t="shared" si="1"/>
        <v>50000</v>
      </c>
      <c r="H15" s="11" t="e">
        <f>#REF!+#REF!-G15</f>
        <v>#REF!</v>
      </c>
      <c r="J15" s="11" t="e">
        <f>#REF!+#REF!</f>
        <v>#REF!</v>
      </c>
      <c r="L15" s="11" t="e">
        <f t="shared" si="0"/>
        <v>#REF!</v>
      </c>
      <c r="R15" s="11" t="e">
        <f>#REF!+#REF!-G15</f>
        <v>#REF!</v>
      </c>
    </row>
    <row r="16" spans="1:18" ht="12.75">
      <c r="A16" s="18">
        <v>10</v>
      </c>
      <c r="B16" s="18" t="s">
        <v>13</v>
      </c>
      <c r="C16" s="23" t="s">
        <v>21</v>
      </c>
      <c r="D16" s="20">
        <v>20000</v>
      </c>
      <c r="E16" s="20"/>
      <c r="F16" s="20"/>
      <c r="G16" s="20">
        <f t="shared" si="1"/>
        <v>20000</v>
      </c>
      <c r="H16" s="11"/>
      <c r="J16" s="11" t="e">
        <f>#REF!+#REF!</f>
        <v>#REF!</v>
      </c>
      <c r="L16" s="11" t="e">
        <f t="shared" si="0"/>
        <v>#REF!</v>
      </c>
      <c r="R16" s="11" t="e">
        <f>#REF!+#REF!-G16</f>
        <v>#REF!</v>
      </c>
    </row>
    <row r="17" spans="1:18" ht="12.75">
      <c r="A17" s="15"/>
      <c r="B17" s="15"/>
      <c r="C17" s="16" t="s">
        <v>22</v>
      </c>
      <c r="D17" s="17">
        <v>5000</v>
      </c>
      <c r="E17" s="17">
        <f aca="true" t="shared" si="2" ref="E17:G18">E18</f>
        <v>0</v>
      </c>
      <c r="F17" s="17">
        <f t="shared" si="2"/>
        <v>0</v>
      </c>
      <c r="G17" s="17">
        <f t="shared" si="2"/>
        <v>5000</v>
      </c>
      <c r="H17" s="11" t="e">
        <f>#REF!+#REF!-G17</f>
        <v>#REF!</v>
      </c>
      <c r="J17" s="11" t="e">
        <f>#REF!+#REF!</f>
        <v>#REF!</v>
      </c>
      <c r="L17" s="11" t="e">
        <f t="shared" si="0"/>
        <v>#REF!</v>
      </c>
      <c r="R17" s="11" t="e">
        <f>#REF!+#REF!-G17</f>
        <v>#REF!</v>
      </c>
    </row>
    <row r="18" spans="1:18" s="27" customFormat="1" ht="12.75">
      <c r="A18" s="24"/>
      <c r="B18" s="24"/>
      <c r="C18" s="25" t="s">
        <v>23</v>
      </c>
      <c r="D18" s="26">
        <v>5000</v>
      </c>
      <c r="E18" s="26">
        <f t="shared" si="2"/>
        <v>0</v>
      </c>
      <c r="F18" s="26">
        <f t="shared" si="2"/>
        <v>0</v>
      </c>
      <c r="G18" s="26">
        <f t="shared" si="2"/>
        <v>5000</v>
      </c>
      <c r="H18" s="11" t="e">
        <f>#REF!+#REF!-G18</f>
        <v>#REF!</v>
      </c>
      <c r="J18" s="11" t="e">
        <f>#REF!+#REF!</f>
        <v>#REF!</v>
      </c>
      <c r="L18" s="11" t="e">
        <f t="shared" si="0"/>
        <v>#REF!</v>
      </c>
      <c r="R18" s="11" t="e">
        <f>#REF!+#REF!-G18</f>
        <v>#REF!</v>
      </c>
    </row>
    <row r="19" spans="1:18" ht="12.75">
      <c r="A19" s="18">
        <v>1</v>
      </c>
      <c r="B19" s="18" t="s">
        <v>24</v>
      </c>
      <c r="C19" s="21" t="s">
        <v>25</v>
      </c>
      <c r="D19" s="20">
        <v>5000</v>
      </c>
      <c r="E19" s="20"/>
      <c r="F19" s="20"/>
      <c r="G19" s="20">
        <f>D19+E19-F19</f>
        <v>5000</v>
      </c>
      <c r="H19" s="11" t="e">
        <f>#REF!+#REF!-G19</f>
        <v>#REF!</v>
      </c>
      <c r="J19" s="11" t="e">
        <f>#REF!+#REF!</f>
        <v>#REF!</v>
      </c>
      <c r="L19" s="11" t="e">
        <f t="shared" si="0"/>
        <v>#REF!</v>
      </c>
      <c r="R19" s="11" t="e">
        <f>#REF!+#REF!-G19</f>
        <v>#REF!</v>
      </c>
    </row>
    <row r="20" spans="1:18" ht="12.75">
      <c r="A20" s="15"/>
      <c r="B20" s="15"/>
      <c r="C20" s="16" t="s">
        <v>26</v>
      </c>
      <c r="D20" s="17">
        <v>1301475</v>
      </c>
      <c r="E20" s="17">
        <f>E21+E22+E23+E24+E25</f>
        <v>0</v>
      </c>
      <c r="F20" s="17">
        <f>F21+F22+F23+F24+F25</f>
        <v>0</v>
      </c>
      <c r="G20" s="17">
        <f>G21+G22+G23+G24+G25</f>
        <v>1301475</v>
      </c>
      <c r="H20" s="11" t="e">
        <f>#REF!+#REF!-G20</f>
        <v>#REF!</v>
      </c>
      <c r="J20" s="11" t="e">
        <f>#REF!+#REF!</f>
        <v>#REF!</v>
      </c>
      <c r="L20" s="11" t="e">
        <f t="shared" si="0"/>
        <v>#REF!</v>
      </c>
      <c r="R20" s="11" t="e">
        <f>#REF!+#REF!-G20</f>
        <v>#REF!</v>
      </c>
    </row>
    <row r="21" spans="1:18" ht="76.5">
      <c r="A21" s="18">
        <v>1</v>
      </c>
      <c r="B21" s="18" t="s">
        <v>27</v>
      </c>
      <c r="C21" s="28" t="s">
        <v>28</v>
      </c>
      <c r="D21" s="20">
        <v>751531</v>
      </c>
      <c r="E21" s="20"/>
      <c r="F21" s="20"/>
      <c r="G21" s="20">
        <f>D21+E21-F21</f>
        <v>751531</v>
      </c>
      <c r="H21" s="11" t="e">
        <f>#REF!+#REF!-G21</f>
        <v>#REF!</v>
      </c>
      <c r="J21" s="11" t="e">
        <f>#REF!+#REF!</f>
        <v>#REF!</v>
      </c>
      <c r="L21" s="11" t="e">
        <f t="shared" si="0"/>
        <v>#REF!</v>
      </c>
      <c r="R21" s="11" t="e">
        <f>#REF!+#REF!-G21</f>
        <v>#REF!</v>
      </c>
    </row>
    <row r="22" spans="1:18" ht="12.75">
      <c r="A22" s="18">
        <v>2</v>
      </c>
      <c r="B22" s="18" t="s">
        <v>29</v>
      </c>
      <c r="C22" s="28" t="s">
        <v>30</v>
      </c>
      <c r="D22" s="20">
        <v>330</v>
      </c>
      <c r="E22" s="20"/>
      <c r="F22" s="20"/>
      <c r="G22" s="20">
        <f>D22+E22-F22</f>
        <v>330</v>
      </c>
      <c r="H22" s="11"/>
      <c r="J22" s="11" t="e">
        <f>#REF!+#REF!</f>
        <v>#REF!</v>
      </c>
      <c r="L22" s="11" t="e">
        <f t="shared" si="0"/>
        <v>#REF!</v>
      </c>
      <c r="R22" s="11" t="e">
        <f>#REF!+#REF!-G22</f>
        <v>#REF!</v>
      </c>
    </row>
    <row r="23" spans="1:18" ht="12.75">
      <c r="A23" s="18">
        <v>3</v>
      </c>
      <c r="B23" s="18" t="s">
        <v>29</v>
      </c>
      <c r="C23" s="28" t="s">
        <v>31</v>
      </c>
      <c r="D23" s="20">
        <v>20000</v>
      </c>
      <c r="E23" s="20"/>
      <c r="F23" s="20"/>
      <c r="G23" s="20">
        <f>D23+E23-F23</f>
        <v>20000</v>
      </c>
      <c r="H23" s="11"/>
      <c r="J23" s="11"/>
      <c r="L23" s="11">
        <f t="shared" si="0"/>
        <v>-20000</v>
      </c>
      <c r="R23" s="11" t="e">
        <f>#REF!+#REF!-G23</f>
        <v>#REF!</v>
      </c>
    </row>
    <row r="24" spans="1:18" ht="12.75">
      <c r="A24" s="18">
        <v>4</v>
      </c>
      <c r="B24" s="18" t="s">
        <v>29</v>
      </c>
      <c r="C24" s="28" t="s">
        <v>32</v>
      </c>
      <c r="D24" s="20">
        <v>1000</v>
      </c>
      <c r="E24" s="20"/>
      <c r="F24" s="20"/>
      <c r="G24" s="20">
        <f>D24+E24-F24</f>
        <v>1000</v>
      </c>
      <c r="H24" s="11"/>
      <c r="J24" s="11"/>
      <c r="L24" s="11"/>
      <c r="R24" s="11" t="e">
        <f>#REF!+#REF!-G24</f>
        <v>#REF!</v>
      </c>
    </row>
    <row r="25" spans="1:18" ht="12.75">
      <c r="A25" s="18">
        <v>5</v>
      </c>
      <c r="B25" s="18" t="s">
        <v>29</v>
      </c>
      <c r="C25" s="23" t="s">
        <v>33</v>
      </c>
      <c r="D25" s="20">
        <v>528614</v>
      </c>
      <c r="E25" s="20"/>
      <c r="F25" s="20"/>
      <c r="G25" s="20">
        <f>D25+E25-F25</f>
        <v>528614</v>
      </c>
      <c r="H25" s="11"/>
      <c r="J25" s="11"/>
      <c r="L25" s="11"/>
      <c r="R25" s="11" t="e">
        <f>#REF!+#REF!-G25</f>
        <v>#REF!</v>
      </c>
    </row>
    <row r="26" spans="1:18" ht="12.75">
      <c r="A26" s="29"/>
      <c r="B26" s="29"/>
      <c r="C26" s="16" t="s">
        <v>34</v>
      </c>
      <c r="D26" s="17">
        <v>31600</v>
      </c>
      <c r="E26" s="17">
        <f>E27</f>
        <v>0</v>
      </c>
      <c r="F26" s="17">
        <f>F27</f>
        <v>0</v>
      </c>
      <c r="G26" s="17">
        <f>G27</f>
        <v>31600</v>
      </c>
      <c r="H26" s="11" t="e">
        <f>#REF!+#REF!-G26</f>
        <v>#REF!</v>
      </c>
      <c r="J26" s="11" t="e">
        <f>#REF!+#REF!</f>
        <v>#REF!</v>
      </c>
      <c r="L26" s="11" t="e">
        <f aca="true" t="shared" si="3" ref="L26:L58">J26-G26</f>
        <v>#REF!</v>
      </c>
      <c r="R26" s="11" t="e">
        <f>#REF!+#REF!-G26</f>
        <v>#REF!</v>
      </c>
    </row>
    <row r="27" spans="1:18" ht="12.75">
      <c r="A27" s="18">
        <v>1</v>
      </c>
      <c r="B27" s="18" t="s">
        <v>35</v>
      </c>
      <c r="C27" s="23" t="s">
        <v>36</v>
      </c>
      <c r="D27" s="20">
        <v>31600</v>
      </c>
      <c r="E27" s="20"/>
      <c r="F27" s="20"/>
      <c r="G27" s="20">
        <f>D27+E27-F27</f>
        <v>31600</v>
      </c>
      <c r="H27" s="11" t="e">
        <f>#REF!+#REF!-G27</f>
        <v>#REF!</v>
      </c>
      <c r="J27" s="11" t="e">
        <f>#REF!+#REF!</f>
        <v>#REF!</v>
      </c>
      <c r="L27" s="11" t="e">
        <f t="shared" si="3"/>
        <v>#REF!</v>
      </c>
      <c r="R27" s="11" t="e">
        <f>#REF!+#REF!-G27</f>
        <v>#REF!</v>
      </c>
    </row>
    <row r="28" spans="1:18" ht="12.75">
      <c r="A28" s="15"/>
      <c r="B28" s="15"/>
      <c r="C28" s="16" t="s">
        <v>37</v>
      </c>
      <c r="D28" s="17">
        <v>72300</v>
      </c>
      <c r="E28" s="17">
        <f>E29</f>
        <v>0</v>
      </c>
      <c r="F28" s="17">
        <f>F29</f>
        <v>0</v>
      </c>
      <c r="G28" s="17">
        <f>G29</f>
        <v>72300</v>
      </c>
      <c r="H28" s="11" t="e">
        <f>#REF!+#REF!-G28</f>
        <v>#REF!</v>
      </c>
      <c r="J28" s="11" t="e">
        <f>#REF!+#REF!</f>
        <v>#REF!</v>
      </c>
      <c r="L28" s="11" t="e">
        <f t="shared" si="3"/>
        <v>#REF!</v>
      </c>
      <c r="R28" s="11" t="e">
        <f>#REF!+#REF!-G28</f>
        <v>#REF!</v>
      </c>
    </row>
    <row r="29" spans="1:18" ht="12.75">
      <c r="A29" s="18">
        <v>1</v>
      </c>
      <c r="B29" s="18" t="s">
        <v>38</v>
      </c>
      <c r="C29" s="23" t="s">
        <v>39</v>
      </c>
      <c r="D29" s="20">
        <v>72300</v>
      </c>
      <c r="E29" s="20"/>
      <c r="F29" s="20"/>
      <c r="G29" s="20">
        <f>D29+E29-F29</f>
        <v>72300</v>
      </c>
      <c r="H29" s="11" t="e">
        <f>#REF!+#REF!-G29</f>
        <v>#REF!</v>
      </c>
      <c r="J29" s="11" t="e">
        <f>#REF!+#REF!</f>
        <v>#REF!</v>
      </c>
      <c r="L29" s="11" t="e">
        <f t="shared" si="3"/>
        <v>#REF!</v>
      </c>
      <c r="R29" s="11" t="e">
        <f>#REF!+#REF!-G29</f>
        <v>#REF!</v>
      </c>
    </row>
    <row r="30" spans="1:18" ht="12.75">
      <c r="A30" s="15"/>
      <c r="B30" s="15"/>
      <c r="C30" s="16" t="s">
        <v>40</v>
      </c>
      <c r="D30" s="17">
        <v>334185</v>
      </c>
      <c r="E30" s="17">
        <f>E31+E32</f>
        <v>0</v>
      </c>
      <c r="F30" s="17">
        <f>F31+F32</f>
        <v>0</v>
      </c>
      <c r="G30" s="17">
        <f>G31+G32</f>
        <v>334185</v>
      </c>
      <c r="H30" s="11" t="e">
        <f>#REF!+#REF!-G30</f>
        <v>#REF!</v>
      </c>
      <c r="J30" s="11" t="e">
        <f>#REF!+#REF!</f>
        <v>#REF!</v>
      </c>
      <c r="L30" s="11" t="e">
        <f t="shared" si="3"/>
        <v>#REF!</v>
      </c>
      <c r="R30" s="11" t="e">
        <f>#REF!+#REF!-G30</f>
        <v>#REF!</v>
      </c>
    </row>
    <row r="31" spans="1:18" ht="12.75">
      <c r="A31" s="18">
        <v>1</v>
      </c>
      <c r="B31" s="18" t="s">
        <v>41</v>
      </c>
      <c r="C31" s="23" t="s">
        <v>42</v>
      </c>
      <c r="D31" s="20">
        <v>15185</v>
      </c>
      <c r="E31" s="20"/>
      <c r="F31" s="20"/>
      <c r="G31" s="20">
        <f>D31+E31-F31</f>
        <v>15185</v>
      </c>
      <c r="H31" s="11" t="e">
        <f>#REF!+#REF!-G31</f>
        <v>#REF!</v>
      </c>
      <c r="J31" s="11" t="e">
        <f>#REF!+#REF!</f>
        <v>#REF!</v>
      </c>
      <c r="L31" s="11" t="e">
        <f t="shared" si="3"/>
        <v>#REF!</v>
      </c>
      <c r="R31" s="11" t="e">
        <f>#REF!+#REF!-G31</f>
        <v>#REF!</v>
      </c>
    </row>
    <row r="32" spans="1:18" ht="12.75">
      <c r="A32" s="18">
        <v>2</v>
      </c>
      <c r="B32" s="18" t="s">
        <v>41</v>
      </c>
      <c r="C32" s="23" t="s">
        <v>43</v>
      </c>
      <c r="D32" s="20">
        <v>319000</v>
      </c>
      <c r="E32" s="20"/>
      <c r="F32" s="20"/>
      <c r="G32" s="20">
        <f>D32+E32-F32</f>
        <v>319000</v>
      </c>
      <c r="H32" s="11" t="e">
        <f>#REF!+#REF!-G32</f>
        <v>#REF!</v>
      </c>
      <c r="J32" s="11" t="e">
        <f>#REF!+#REF!</f>
        <v>#REF!</v>
      </c>
      <c r="L32" s="11" t="e">
        <f t="shared" si="3"/>
        <v>#REF!</v>
      </c>
      <c r="R32" s="11" t="e">
        <f>#REF!+#REF!-G32</f>
        <v>#REF!</v>
      </c>
    </row>
    <row r="33" spans="1:18" ht="12.75">
      <c r="A33" s="30"/>
      <c r="B33" s="30"/>
      <c r="C33" s="31" t="s">
        <v>44</v>
      </c>
      <c r="D33" s="32">
        <v>1401450</v>
      </c>
      <c r="E33" s="32">
        <f>E34+E39+E44+E48+E51+E55+E57+E59+E62+E64</f>
        <v>10000</v>
      </c>
      <c r="F33" s="32">
        <f>F34+F39+F44+F48+F51+F55+F57+F59+F62+F64</f>
        <v>100000</v>
      </c>
      <c r="G33" s="32">
        <f>G34+G39+G44+G48+G51+G55+G57+G59+G62+G64</f>
        <v>1311450</v>
      </c>
      <c r="H33" s="11" t="e">
        <f>#REF!+#REF!-G33</f>
        <v>#REF!</v>
      </c>
      <c r="J33" s="11" t="e">
        <f>#REF!+#REF!</f>
        <v>#REF!</v>
      </c>
      <c r="L33" s="11" t="e">
        <f t="shared" si="3"/>
        <v>#REF!</v>
      </c>
      <c r="R33" s="11" t="e">
        <f>#REF!+#REF!-G33</f>
        <v>#REF!</v>
      </c>
    </row>
    <row r="34" spans="1:18" ht="12.75">
      <c r="A34" s="18"/>
      <c r="B34" s="18"/>
      <c r="C34" s="33" t="s">
        <v>45</v>
      </c>
      <c r="D34" s="26">
        <v>633630</v>
      </c>
      <c r="E34" s="26">
        <f>E35+E36+E37+E38</f>
        <v>0</v>
      </c>
      <c r="F34" s="26">
        <f>F35+F36+F37+F38</f>
        <v>0</v>
      </c>
      <c r="G34" s="26">
        <f>G35+G36+G37+G38</f>
        <v>633630</v>
      </c>
      <c r="H34" s="11" t="e">
        <f>#REF!+#REF!-G34</f>
        <v>#REF!</v>
      </c>
      <c r="J34" s="11" t="e">
        <f>#REF!+#REF!</f>
        <v>#REF!</v>
      </c>
      <c r="L34" s="11" t="e">
        <f t="shared" si="3"/>
        <v>#REF!</v>
      </c>
      <c r="R34" s="11" t="e">
        <f>#REF!+#REF!-G34</f>
        <v>#REF!</v>
      </c>
    </row>
    <row r="35" spans="1:18" ht="12.75">
      <c r="A35" s="18">
        <v>1</v>
      </c>
      <c r="B35" s="18" t="s">
        <v>46</v>
      </c>
      <c r="C35" s="21" t="s">
        <v>47</v>
      </c>
      <c r="D35" s="34">
        <v>300000</v>
      </c>
      <c r="E35" s="34"/>
      <c r="F35" s="34"/>
      <c r="G35" s="20">
        <f>D35+E35-F35</f>
        <v>300000</v>
      </c>
      <c r="H35" s="11" t="e">
        <f>#REF!+#REF!-G35</f>
        <v>#REF!</v>
      </c>
      <c r="J35" s="11" t="e">
        <f>#REF!+#REF!</f>
        <v>#REF!</v>
      </c>
      <c r="L35" s="11" t="e">
        <f t="shared" si="3"/>
        <v>#REF!</v>
      </c>
      <c r="R35" s="11" t="e">
        <f>#REF!+#REF!-G35</f>
        <v>#REF!</v>
      </c>
    </row>
    <row r="36" spans="1:18" ht="12.75">
      <c r="A36" s="18">
        <v>2</v>
      </c>
      <c r="B36" s="18" t="s">
        <v>46</v>
      </c>
      <c r="C36" s="21" t="s">
        <v>48</v>
      </c>
      <c r="D36" s="20">
        <v>32130</v>
      </c>
      <c r="E36" s="20"/>
      <c r="F36" s="20"/>
      <c r="G36" s="20">
        <f>D36+E36-F36</f>
        <v>32130</v>
      </c>
      <c r="H36" s="11" t="e">
        <f>#REF!+#REF!-G36</f>
        <v>#REF!</v>
      </c>
      <c r="J36" s="11" t="e">
        <f>#REF!+#REF!</f>
        <v>#REF!</v>
      </c>
      <c r="L36" s="11" t="e">
        <f t="shared" si="3"/>
        <v>#REF!</v>
      </c>
      <c r="R36" s="11" t="e">
        <f>#REF!+#REF!-G36</f>
        <v>#REF!</v>
      </c>
    </row>
    <row r="37" spans="1:18" ht="12.75">
      <c r="A37" s="18">
        <v>3</v>
      </c>
      <c r="B37" s="18" t="s">
        <v>49</v>
      </c>
      <c r="C37" s="21" t="s">
        <v>50</v>
      </c>
      <c r="D37" s="20">
        <v>300000</v>
      </c>
      <c r="E37" s="20"/>
      <c r="F37" s="20"/>
      <c r="G37" s="20">
        <f>D37+E37-F37</f>
        <v>300000</v>
      </c>
      <c r="H37" s="11" t="e">
        <f>#REF!+#REF!-G37</f>
        <v>#REF!</v>
      </c>
      <c r="J37" s="11" t="e">
        <f>#REF!+#REF!</f>
        <v>#REF!</v>
      </c>
      <c r="L37" s="11" t="e">
        <f t="shared" si="3"/>
        <v>#REF!</v>
      </c>
      <c r="R37" s="11" t="e">
        <f>#REF!+#REF!-G37</f>
        <v>#REF!</v>
      </c>
    </row>
    <row r="38" spans="1:18" ht="12.75">
      <c r="A38" s="18">
        <v>4</v>
      </c>
      <c r="B38" s="18" t="s">
        <v>46</v>
      </c>
      <c r="C38" s="21" t="s">
        <v>51</v>
      </c>
      <c r="D38" s="20">
        <v>1500</v>
      </c>
      <c r="E38" s="20"/>
      <c r="F38" s="20"/>
      <c r="G38" s="20">
        <f>D38+E38-F38</f>
        <v>1500</v>
      </c>
      <c r="H38" s="11" t="e">
        <f>#REF!+#REF!-G38</f>
        <v>#REF!</v>
      </c>
      <c r="J38" s="11" t="e">
        <f>#REF!+#REF!</f>
        <v>#REF!</v>
      </c>
      <c r="L38" s="11" t="e">
        <f t="shared" si="3"/>
        <v>#REF!</v>
      </c>
      <c r="R38" s="11" t="e">
        <f>#REF!+#REF!-G38</f>
        <v>#REF!</v>
      </c>
    </row>
    <row r="39" spans="1:18" ht="12.75">
      <c r="A39" s="18"/>
      <c r="B39" s="18"/>
      <c r="C39" s="33" t="s">
        <v>52</v>
      </c>
      <c r="D39" s="26">
        <v>253420</v>
      </c>
      <c r="E39" s="26">
        <f>E41+E42+E40+E43</f>
        <v>0</v>
      </c>
      <c r="F39" s="26">
        <f>F41+F42+F40+F43</f>
        <v>0</v>
      </c>
      <c r="G39" s="26">
        <f>G41+G42+G40+G43</f>
        <v>253420</v>
      </c>
      <c r="H39" s="11" t="e">
        <f>#REF!+#REF!-G39</f>
        <v>#REF!</v>
      </c>
      <c r="J39" s="11" t="e">
        <f>#REF!+#REF!</f>
        <v>#REF!</v>
      </c>
      <c r="L39" s="11" t="e">
        <f t="shared" si="3"/>
        <v>#REF!</v>
      </c>
      <c r="R39" s="11" t="e">
        <f>#REF!+#REF!-G39</f>
        <v>#REF!</v>
      </c>
    </row>
    <row r="40" spans="1:18" ht="25.5">
      <c r="A40" s="18">
        <v>1</v>
      </c>
      <c r="B40" s="18" t="s">
        <v>46</v>
      </c>
      <c r="C40" s="35" t="s">
        <v>53</v>
      </c>
      <c r="D40" s="20">
        <v>2000</v>
      </c>
      <c r="E40" s="20"/>
      <c r="F40" s="20"/>
      <c r="G40" s="20">
        <f>D40+E40-F40</f>
        <v>2000</v>
      </c>
      <c r="H40" s="11" t="e">
        <f>#REF!+#REF!-G40</f>
        <v>#REF!</v>
      </c>
      <c r="J40" s="11" t="e">
        <f>#REF!+#REF!</f>
        <v>#REF!</v>
      </c>
      <c r="L40" s="11" t="e">
        <f t="shared" si="3"/>
        <v>#REF!</v>
      </c>
      <c r="R40" s="11" t="e">
        <f>#REF!+#REF!-G40</f>
        <v>#REF!</v>
      </c>
    </row>
    <row r="41" spans="1:18" ht="12.75">
      <c r="A41" s="18">
        <v>2</v>
      </c>
      <c r="B41" s="18" t="s">
        <v>46</v>
      </c>
      <c r="C41" s="36" t="s">
        <v>51</v>
      </c>
      <c r="D41" s="20">
        <v>1500</v>
      </c>
      <c r="E41" s="20"/>
      <c r="F41" s="20"/>
      <c r="G41" s="20">
        <f>D41+E41-F41</f>
        <v>1500</v>
      </c>
      <c r="H41" s="11" t="e">
        <f>#REF!+#REF!-G41</f>
        <v>#REF!</v>
      </c>
      <c r="J41" s="11" t="e">
        <f>#REF!+#REF!</f>
        <v>#REF!</v>
      </c>
      <c r="L41" s="11" t="e">
        <f t="shared" si="3"/>
        <v>#REF!</v>
      </c>
      <c r="R41" s="11" t="e">
        <f>#REF!+#REF!-G41</f>
        <v>#REF!</v>
      </c>
    </row>
    <row r="42" spans="1:18" ht="12.75">
      <c r="A42" s="18">
        <v>3</v>
      </c>
      <c r="B42" s="18" t="s">
        <v>49</v>
      </c>
      <c r="C42" s="36" t="s">
        <v>54</v>
      </c>
      <c r="D42" s="20">
        <v>246720</v>
      </c>
      <c r="E42" s="20"/>
      <c r="F42" s="20"/>
      <c r="G42" s="20">
        <f>D42+E42-F42</f>
        <v>246720</v>
      </c>
      <c r="H42" s="11" t="e">
        <f>#REF!+#REF!-G42</f>
        <v>#REF!</v>
      </c>
      <c r="J42" s="11" t="e">
        <f>#REF!+#REF!</f>
        <v>#REF!</v>
      </c>
      <c r="L42" s="11" t="e">
        <f t="shared" si="3"/>
        <v>#REF!</v>
      </c>
      <c r="R42" s="11" t="e">
        <f>#REF!+#REF!-G42</f>
        <v>#REF!</v>
      </c>
    </row>
    <row r="43" spans="1:18" ht="12.75">
      <c r="A43" s="18">
        <v>4</v>
      </c>
      <c r="B43" s="18" t="s">
        <v>46</v>
      </c>
      <c r="C43" s="36" t="s">
        <v>55</v>
      </c>
      <c r="D43" s="20">
        <v>3200</v>
      </c>
      <c r="E43" s="20"/>
      <c r="F43" s="20"/>
      <c r="G43" s="20">
        <f>D43+E43-F43</f>
        <v>3200</v>
      </c>
      <c r="H43" s="11"/>
      <c r="J43" s="11" t="e">
        <f>#REF!+#REF!</f>
        <v>#REF!</v>
      </c>
      <c r="L43" s="11" t="e">
        <f t="shared" si="3"/>
        <v>#REF!</v>
      </c>
      <c r="R43" s="11" t="e">
        <f>#REF!+#REF!-G43</f>
        <v>#REF!</v>
      </c>
    </row>
    <row r="44" spans="1:18" ht="12.75">
      <c r="A44" s="18"/>
      <c r="B44" s="18"/>
      <c r="C44" s="33" t="s">
        <v>56</v>
      </c>
      <c r="D44" s="26">
        <v>201500</v>
      </c>
      <c r="E44" s="26">
        <f>E45+E46+E47</f>
        <v>0</v>
      </c>
      <c r="F44" s="26">
        <f>F45+F46+F47</f>
        <v>0</v>
      </c>
      <c r="G44" s="26">
        <f>G45+G46+G47</f>
        <v>201500</v>
      </c>
      <c r="H44" s="11" t="e">
        <f>#REF!+#REF!-G44</f>
        <v>#REF!</v>
      </c>
      <c r="J44" s="11" t="e">
        <f>#REF!+#REF!</f>
        <v>#REF!</v>
      </c>
      <c r="L44" s="11" t="e">
        <f t="shared" si="3"/>
        <v>#REF!</v>
      </c>
      <c r="R44" s="11" t="e">
        <f>#REF!+#REF!-G44</f>
        <v>#REF!</v>
      </c>
    </row>
    <row r="45" spans="1:18" ht="25.5">
      <c r="A45" s="18">
        <v>1</v>
      </c>
      <c r="B45" s="18" t="s">
        <v>49</v>
      </c>
      <c r="C45" s="37" t="s">
        <v>57</v>
      </c>
      <c r="D45" s="20">
        <v>100000</v>
      </c>
      <c r="E45" s="20"/>
      <c r="F45" s="20"/>
      <c r="G45" s="20">
        <f>D45+E45-F45</f>
        <v>100000</v>
      </c>
      <c r="H45" s="11" t="e">
        <f>#REF!+#REF!-G45</f>
        <v>#REF!</v>
      </c>
      <c r="J45" s="11" t="e">
        <f>#REF!+#REF!</f>
        <v>#REF!</v>
      </c>
      <c r="L45" s="11" t="e">
        <f t="shared" si="3"/>
        <v>#REF!</v>
      </c>
      <c r="R45" s="11" t="e">
        <f>#REF!+#REF!-G45</f>
        <v>#REF!</v>
      </c>
    </row>
    <row r="46" spans="1:18" ht="12.75">
      <c r="A46" s="18">
        <v>2</v>
      </c>
      <c r="B46" s="18" t="s">
        <v>46</v>
      </c>
      <c r="C46" s="37" t="s">
        <v>58</v>
      </c>
      <c r="D46" s="20">
        <v>100000</v>
      </c>
      <c r="E46" s="20"/>
      <c r="F46" s="20"/>
      <c r="G46" s="20">
        <f>D46+E46-F46</f>
        <v>100000</v>
      </c>
      <c r="H46" s="11" t="e">
        <f>#REF!+#REF!-G46</f>
        <v>#REF!</v>
      </c>
      <c r="J46" s="11" t="e">
        <f>#REF!+#REF!</f>
        <v>#REF!</v>
      </c>
      <c r="L46" s="11" t="e">
        <f t="shared" si="3"/>
        <v>#REF!</v>
      </c>
      <c r="R46" s="11" t="e">
        <f>#REF!+#REF!-G46</f>
        <v>#REF!</v>
      </c>
    </row>
    <row r="47" spans="1:18" ht="12.75">
      <c r="A47" s="18">
        <v>3</v>
      </c>
      <c r="B47" s="18" t="s">
        <v>46</v>
      </c>
      <c r="C47" s="37" t="s">
        <v>51</v>
      </c>
      <c r="D47" s="20">
        <v>1500</v>
      </c>
      <c r="E47" s="20"/>
      <c r="F47" s="20"/>
      <c r="G47" s="20">
        <f>D47+E47-F47</f>
        <v>1500</v>
      </c>
      <c r="H47" s="11" t="e">
        <f>#REF!+#REF!-G47</f>
        <v>#REF!</v>
      </c>
      <c r="J47" s="11" t="e">
        <f>#REF!+#REF!</f>
        <v>#REF!</v>
      </c>
      <c r="L47" s="11" t="e">
        <f t="shared" si="3"/>
        <v>#REF!</v>
      </c>
      <c r="R47" s="11" t="e">
        <f>#REF!+#REF!-G47</f>
        <v>#REF!</v>
      </c>
    </row>
    <row r="48" spans="1:18" ht="12.75">
      <c r="A48" s="18"/>
      <c r="B48" s="18"/>
      <c r="C48" s="33" t="s">
        <v>59</v>
      </c>
      <c r="D48" s="26">
        <v>201500</v>
      </c>
      <c r="E48" s="26">
        <f>E49+E50</f>
        <v>0</v>
      </c>
      <c r="F48" s="26">
        <f>F49+F50</f>
        <v>0</v>
      </c>
      <c r="G48" s="26">
        <f>G49+G50</f>
        <v>201500</v>
      </c>
      <c r="H48" s="11" t="e">
        <f>#REF!+#REF!-G48</f>
        <v>#REF!</v>
      </c>
      <c r="J48" s="11" t="e">
        <f>#REF!+#REF!</f>
        <v>#REF!</v>
      </c>
      <c r="L48" s="11" t="e">
        <f t="shared" si="3"/>
        <v>#REF!</v>
      </c>
      <c r="R48" s="11" t="e">
        <f>#REF!+#REF!-G48</f>
        <v>#REF!</v>
      </c>
    </row>
    <row r="49" spans="1:18" ht="12.75">
      <c r="A49" s="18">
        <v>1</v>
      </c>
      <c r="B49" s="18" t="s">
        <v>49</v>
      </c>
      <c r="C49" s="19" t="s">
        <v>60</v>
      </c>
      <c r="D49" s="20">
        <v>200000</v>
      </c>
      <c r="E49" s="20"/>
      <c r="F49" s="20"/>
      <c r="G49" s="20">
        <f>D49+E49-F49</f>
        <v>200000</v>
      </c>
      <c r="H49" s="11" t="e">
        <f>#REF!+#REF!-G49</f>
        <v>#REF!</v>
      </c>
      <c r="J49" s="11" t="e">
        <f>#REF!+#REF!</f>
        <v>#REF!</v>
      </c>
      <c r="L49" s="11" t="e">
        <f t="shared" si="3"/>
        <v>#REF!</v>
      </c>
      <c r="R49" s="11" t="e">
        <f>#REF!+#REF!-G49</f>
        <v>#REF!</v>
      </c>
    </row>
    <row r="50" spans="1:18" ht="12.75">
      <c r="A50" s="18">
        <v>2</v>
      </c>
      <c r="B50" s="18" t="s">
        <v>46</v>
      </c>
      <c r="C50" s="19" t="s">
        <v>51</v>
      </c>
      <c r="D50" s="20">
        <v>1500</v>
      </c>
      <c r="E50" s="20"/>
      <c r="F50" s="20"/>
      <c r="G50" s="20">
        <f>D50+E50-F50</f>
        <v>1500</v>
      </c>
      <c r="H50" s="11" t="e">
        <f>#REF!+#REF!-G50</f>
        <v>#REF!</v>
      </c>
      <c r="J50" s="11" t="e">
        <f>#REF!+#REF!</f>
        <v>#REF!</v>
      </c>
      <c r="L50" s="11" t="e">
        <f t="shared" si="3"/>
        <v>#REF!</v>
      </c>
      <c r="R50" s="11" t="e">
        <f>#REF!+#REF!-G50</f>
        <v>#REF!</v>
      </c>
    </row>
    <row r="51" spans="1:18" ht="12.75">
      <c r="A51" s="18"/>
      <c r="B51" s="18"/>
      <c r="C51" s="33" t="s">
        <v>61</v>
      </c>
      <c r="D51" s="26">
        <v>101500</v>
      </c>
      <c r="E51" s="26">
        <f>E52+E53+E54</f>
        <v>10000</v>
      </c>
      <c r="F51" s="26">
        <f>F52+F53+F54</f>
        <v>100000</v>
      </c>
      <c r="G51" s="26">
        <f>G52+G53+G54</f>
        <v>11500</v>
      </c>
      <c r="H51" s="11" t="e">
        <f>#REF!+#REF!-G51</f>
        <v>#REF!</v>
      </c>
      <c r="J51" s="11" t="e">
        <f>#REF!+#REF!</f>
        <v>#REF!</v>
      </c>
      <c r="L51" s="11" t="e">
        <f t="shared" si="3"/>
        <v>#REF!</v>
      </c>
      <c r="R51" s="11" t="e">
        <f>#REF!+#REF!-G51</f>
        <v>#REF!</v>
      </c>
    </row>
    <row r="52" spans="1:18" ht="12.75">
      <c r="A52" s="18">
        <v>1</v>
      </c>
      <c r="B52" s="18" t="s">
        <v>49</v>
      </c>
      <c r="C52" s="37" t="s">
        <v>62</v>
      </c>
      <c r="D52" s="20">
        <v>100000</v>
      </c>
      <c r="E52" s="20"/>
      <c r="F52" s="20">
        <v>100000</v>
      </c>
      <c r="G52" s="20">
        <f>D52+E52-F52</f>
        <v>0</v>
      </c>
      <c r="H52" s="11" t="e">
        <f>#REF!+#REF!-G52</f>
        <v>#REF!</v>
      </c>
      <c r="J52" s="11" t="e">
        <f>#REF!+#REF!</f>
        <v>#REF!</v>
      </c>
      <c r="L52" s="11" t="e">
        <f t="shared" si="3"/>
        <v>#REF!</v>
      </c>
      <c r="R52" s="11" t="e">
        <f>#REF!+#REF!-G52</f>
        <v>#REF!</v>
      </c>
    </row>
    <row r="53" spans="1:18" ht="12.75">
      <c r="A53" s="18">
        <v>2</v>
      </c>
      <c r="B53" s="18" t="s">
        <v>46</v>
      </c>
      <c r="C53" s="37" t="s">
        <v>51</v>
      </c>
      <c r="D53" s="20">
        <v>1500</v>
      </c>
      <c r="E53" s="20"/>
      <c r="F53" s="20"/>
      <c r="G53" s="20">
        <f>D53+E53-F53</f>
        <v>1500</v>
      </c>
      <c r="H53" s="11" t="e">
        <f>#REF!+#REF!-G53</f>
        <v>#REF!</v>
      </c>
      <c r="J53" s="11" t="e">
        <f>#REF!+#REF!</f>
        <v>#REF!</v>
      </c>
      <c r="L53" s="11" t="e">
        <f t="shared" si="3"/>
        <v>#REF!</v>
      </c>
      <c r="R53" s="11" t="e">
        <f>#REF!+#REF!-G53</f>
        <v>#REF!</v>
      </c>
    </row>
    <row r="54" spans="1:18" ht="12.75">
      <c r="A54" s="18">
        <v>3</v>
      </c>
      <c r="B54" s="18" t="s">
        <v>46</v>
      </c>
      <c r="C54" s="37" t="s">
        <v>66</v>
      </c>
      <c r="D54" s="20"/>
      <c r="E54" s="20">
        <v>10000</v>
      </c>
      <c r="F54" s="20"/>
      <c r="G54" s="20">
        <f>D54+E54-F54</f>
        <v>10000</v>
      </c>
      <c r="H54" s="11"/>
      <c r="J54" s="11"/>
      <c r="L54" s="11"/>
      <c r="R54" s="11"/>
    </row>
    <row r="55" spans="1:18" s="41" customFormat="1" ht="25.5">
      <c r="A55" s="38"/>
      <c r="B55" s="39"/>
      <c r="C55" s="33" t="s">
        <v>63</v>
      </c>
      <c r="D55" s="40">
        <v>1500</v>
      </c>
      <c r="E55" s="40">
        <f>E56</f>
        <v>0</v>
      </c>
      <c r="F55" s="40">
        <f>F56</f>
        <v>0</v>
      </c>
      <c r="G55" s="40">
        <f>G56</f>
        <v>1500</v>
      </c>
      <c r="H55" s="11" t="e">
        <f>#REF!+#REF!-G55</f>
        <v>#REF!</v>
      </c>
      <c r="J55" s="11" t="e">
        <f>#REF!+#REF!</f>
        <v>#REF!</v>
      </c>
      <c r="L55" s="11" t="e">
        <f t="shared" si="3"/>
        <v>#REF!</v>
      </c>
      <c r="R55" s="11" t="e">
        <f>#REF!+#REF!-G55</f>
        <v>#REF!</v>
      </c>
    </row>
    <row r="56" spans="1:18" ht="12.75">
      <c r="A56" s="18">
        <v>1</v>
      </c>
      <c r="B56" s="42" t="s">
        <v>46</v>
      </c>
      <c r="C56" s="43" t="s">
        <v>51</v>
      </c>
      <c r="D56" s="20">
        <v>1500</v>
      </c>
      <c r="E56" s="20"/>
      <c r="F56" s="20"/>
      <c r="G56" s="20">
        <f>D56+E56-F56</f>
        <v>1500</v>
      </c>
      <c r="H56" s="11" t="e">
        <f>#REF!+#REF!-G56</f>
        <v>#REF!</v>
      </c>
      <c r="J56" s="11" t="e">
        <f>#REF!+#REF!</f>
        <v>#REF!</v>
      </c>
      <c r="L56" s="11" t="e">
        <f t="shared" si="3"/>
        <v>#REF!</v>
      </c>
      <c r="R56" s="11" t="e">
        <f>#REF!+#REF!-G56</f>
        <v>#REF!</v>
      </c>
    </row>
    <row r="57" spans="1:18" s="41" customFormat="1" ht="12.75">
      <c r="A57" s="38"/>
      <c r="B57" s="39"/>
      <c r="C57" s="33" t="s">
        <v>64</v>
      </c>
      <c r="D57" s="40">
        <v>1500</v>
      </c>
      <c r="E57" s="40">
        <f>E58</f>
        <v>0</v>
      </c>
      <c r="F57" s="40">
        <f>F58</f>
        <v>0</v>
      </c>
      <c r="G57" s="40">
        <f>G58</f>
        <v>1500</v>
      </c>
      <c r="H57" s="11" t="e">
        <f>#REF!+#REF!-G57</f>
        <v>#REF!</v>
      </c>
      <c r="J57" s="11" t="e">
        <f>#REF!+#REF!</f>
        <v>#REF!</v>
      </c>
      <c r="L57" s="11" t="e">
        <f t="shared" si="3"/>
        <v>#REF!</v>
      </c>
      <c r="R57" s="11" t="e">
        <f>#REF!+#REF!-G57</f>
        <v>#REF!</v>
      </c>
    </row>
    <row r="58" spans="1:18" ht="12.75">
      <c r="A58" s="18">
        <v>1</v>
      </c>
      <c r="B58" s="42" t="s">
        <v>46</v>
      </c>
      <c r="C58" s="43" t="s">
        <v>51</v>
      </c>
      <c r="D58" s="20">
        <v>1500</v>
      </c>
      <c r="E58" s="20"/>
      <c r="F58" s="20"/>
      <c r="G58" s="20">
        <f>D58+E58-F58</f>
        <v>1500</v>
      </c>
      <c r="H58" s="11" t="e">
        <f>#REF!+#REF!-G58</f>
        <v>#REF!</v>
      </c>
      <c r="J58" s="11" t="e">
        <f>#REF!+#REF!</f>
        <v>#REF!</v>
      </c>
      <c r="L58" s="11" t="e">
        <f t="shared" si="3"/>
        <v>#REF!</v>
      </c>
      <c r="R58" s="11" t="e">
        <f>#REF!+#REF!-G58</f>
        <v>#REF!</v>
      </c>
    </row>
    <row r="59" spans="1:18" s="41" customFormat="1" ht="25.5">
      <c r="A59" s="38"/>
      <c r="B59" s="39"/>
      <c r="C59" s="33" t="s">
        <v>65</v>
      </c>
      <c r="D59" s="40">
        <v>3900</v>
      </c>
      <c r="E59" s="40">
        <f>E60+E61</f>
        <v>0</v>
      </c>
      <c r="F59" s="40">
        <f>F60+F61</f>
        <v>0</v>
      </c>
      <c r="G59" s="40">
        <f>G60+G61</f>
        <v>3900</v>
      </c>
      <c r="H59" s="11" t="e">
        <f>#REF!+#REF!-G59</f>
        <v>#REF!</v>
      </c>
      <c r="J59" s="11" t="e">
        <f>#REF!+#REF!</f>
        <v>#REF!</v>
      </c>
      <c r="L59" s="11" t="e">
        <f aca="true" t="shared" si="4" ref="L59:L90">J59-G59</f>
        <v>#REF!</v>
      </c>
      <c r="R59" s="11" t="e">
        <f>#REF!+#REF!-G59</f>
        <v>#REF!</v>
      </c>
    </row>
    <row r="60" spans="1:18" ht="12.75">
      <c r="A60" s="18">
        <v>1</v>
      </c>
      <c r="B60" s="42" t="s">
        <v>46</v>
      </c>
      <c r="C60" s="43" t="s">
        <v>51</v>
      </c>
      <c r="D60" s="20">
        <v>1500</v>
      </c>
      <c r="E60" s="20"/>
      <c r="F60" s="20"/>
      <c r="G60" s="20">
        <f>D60+E60-F60</f>
        <v>1500</v>
      </c>
      <c r="H60" s="11" t="e">
        <f>#REF!+#REF!-G60</f>
        <v>#REF!</v>
      </c>
      <c r="J60" s="11" t="e">
        <f>#REF!+#REF!</f>
        <v>#REF!</v>
      </c>
      <c r="L60" s="11" t="e">
        <f t="shared" si="4"/>
        <v>#REF!</v>
      </c>
      <c r="R60" s="11" t="e">
        <f>#REF!+#REF!-G60</f>
        <v>#REF!</v>
      </c>
    </row>
    <row r="61" spans="1:18" ht="12.75">
      <c r="A61" s="18">
        <v>2</v>
      </c>
      <c r="B61" s="42" t="s">
        <v>46</v>
      </c>
      <c r="C61" s="43" t="s">
        <v>66</v>
      </c>
      <c r="D61" s="20">
        <v>2400</v>
      </c>
      <c r="E61" s="20"/>
      <c r="F61" s="20"/>
      <c r="G61" s="20">
        <f>D61+E61-F61</f>
        <v>2400</v>
      </c>
      <c r="H61" s="11" t="e">
        <f>#REF!+#REF!-G61</f>
        <v>#REF!</v>
      </c>
      <c r="J61" s="11" t="e">
        <f>#REF!+#REF!</f>
        <v>#REF!</v>
      </c>
      <c r="L61" s="11" t="e">
        <f t="shared" si="4"/>
        <v>#REF!</v>
      </c>
      <c r="R61" s="11" t="e">
        <f>#REF!+#REF!-G61</f>
        <v>#REF!</v>
      </c>
    </row>
    <row r="62" spans="1:18" s="41" customFormat="1" ht="12.75">
      <c r="A62" s="38"/>
      <c r="B62" s="39"/>
      <c r="C62" s="33" t="s">
        <v>67</v>
      </c>
      <c r="D62" s="40">
        <v>1500</v>
      </c>
      <c r="E62" s="40">
        <f>E63</f>
        <v>0</v>
      </c>
      <c r="F62" s="40">
        <f>F63</f>
        <v>0</v>
      </c>
      <c r="G62" s="40">
        <f>G63</f>
        <v>1500</v>
      </c>
      <c r="H62" s="11" t="e">
        <f>#REF!+#REF!-G62</f>
        <v>#REF!</v>
      </c>
      <c r="J62" s="11" t="e">
        <f>#REF!+#REF!</f>
        <v>#REF!</v>
      </c>
      <c r="L62" s="11" t="e">
        <f t="shared" si="4"/>
        <v>#REF!</v>
      </c>
      <c r="R62" s="11" t="e">
        <f>#REF!+#REF!-G62</f>
        <v>#REF!</v>
      </c>
    </row>
    <row r="63" spans="1:18" ht="12.75">
      <c r="A63" s="18">
        <v>1</v>
      </c>
      <c r="B63" s="42" t="s">
        <v>46</v>
      </c>
      <c r="C63" s="43" t="s">
        <v>51</v>
      </c>
      <c r="D63" s="20">
        <v>1500</v>
      </c>
      <c r="E63" s="20"/>
      <c r="F63" s="20"/>
      <c r="G63" s="20">
        <f>D63+E63-F63</f>
        <v>1500</v>
      </c>
      <c r="H63" s="11" t="e">
        <f>#REF!+#REF!-G63</f>
        <v>#REF!</v>
      </c>
      <c r="J63" s="11" t="e">
        <f>#REF!+#REF!</f>
        <v>#REF!</v>
      </c>
      <c r="L63" s="11" t="e">
        <f t="shared" si="4"/>
        <v>#REF!</v>
      </c>
      <c r="R63" s="11" t="e">
        <f>#REF!+#REF!-G63</f>
        <v>#REF!</v>
      </c>
    </row>
    <row r="64" spans="1:18" s="41" customFormat="1" ht="12.75">
      <c r="A64" s="38"/>
      <c r="B64" s="39"/>
      <c r="C64" s="33" t="s">
        <v>68</v>
      </c>
      <c r="D64" s="40">
        <v>1500</v>
      </c>
      <c r="E64" s="40">
        <f>E65</f>
        <v>0</v>
      </c>
      <c r="F64" s="40">
        <f>F65</f>
        <v>0</v>
      </c>
      <c r="G64" s="40">
        <f>G65</f>
        <v>1500</v>
      </c>
      <c r="H64" s="11" t="e">
        <f>#REF!+#REF!-G64</f>
        <v>#REF!</v>
      </c>
      <c r="J64" s="11" t="e">
        <f>#REF!+#REF!</f>
        <v>#REF!</v>
      </c>
      <c r="L64" s="11" t="e">
        <f t="shared" si="4"/>
        <v>#REF!</v>
      </c>
      <c r="R64" s="11" t="e">
        <f>#REF!+#REF!-G64</f>
        <v>#REF!</v>
      </c>
    </row>
    <row r="65" spans="1:18" ht="12.75">
      <c r="A65" s="18">
        <v>1</v>
      </c>
      <c r="B65" s="42" t="s">
        <v>46</v>
      </c>
      <c r="C65" s="43" t="s">
        <v>51</v>
      </c>
      <c r="D65" s="20">
        <v>1500</v>
      </c>
      <c r="E65" s="20"/>
      <c r="F65" s="20"/>
      <c r="G65" s="20">
        <f>D65+E65-F65</f>
        <v>1500</v>
      </c>
      <c r="H65" s="11" t="e">
        <f>#REF!+#REF!-G65</f>
        <v>#REF!</v>
      </c>
      <c r="J65" s="11" t="e">
        <f>#REF!+#REF!</f>
        <v>#REF!</v>
      </c>
      <c r="L65" s="11" t="e">
        <f t="shared" si="4"/>
        <v>#REF!</v>
      </c>
      <c r="R65" s="11" t="e">
        <f>#REF!+#REF!-G65</f>
        <v>#REF!</v>
      </c>
    </row>
    <row r="66" spans="1:18" ht="12.75">
      <c r="A66" s="18"/>
      <c r="B66" s="44"/>
      <c r="C66" s="45" t="s">
        <v>69</v>
      </c>
      <c r="D66" s="46">
        <v>4500</v>
      </c>
      <c r="E66" s="46">
        <f>E67+E69+E71</f>
        <v>0</v>
      </c>
      <c r="F66" s="46">
        <f>F67+F69+F71</f>
        <v>0</v>
      </c>
      <c r="G66" s="46">
        <f>G67+G69+G71</f>
        <v>4500</v>
      </c>
      <c r="H66" s="11" t="e">
        <f>#REF!+#REF!-G66</f>
        <v>#REF!</v>
      </c>
      <c r="J66" s="11" t="e">
        <f>#REF!+#REF!</f>
        <v>#REF!</v>
      </c>
      <c r="L66" s="11" t="e">
        <f t="shared" si="4"/>
        <v>#REF!</v>
      </c>
      <c r="R66" s="11" t="e">
        <f>#REF!+#REF!-G66</f>
        <v>#REF!</v>
      </c>
    </row>
    <row r="67" spans="1:18" ht="12.75">
      <c r="A67" s="18"/>
      <c r="B67" s="42"/>
      <c r="C67" s="33" t="s">
        <v>70</v>
      </c>
      <c r="D67" s="40">
        <v>1500</v>
      </c>
      <c r="E67" s="40">
        <f>E68</f>
        <v>0</v>
      </c>
      <c r="F67" s="40">
        <f>F68</f>
        <v>0</v>
      </c>
      <c r="G67" s="40">
        <f>G68</f>
        <v>1500</v>
      </c>
      <c r="H67" s="11" t="e">
        <f>#REF!+#REF!-G67</f>
        <v>#REF!</v>
      </c>
      <c r="J67" s="11" t="e">
        <f>#REF!+#REF!</f>
        <v>#REF!</v>
      </c>
      <c r="L67" s="11" t="e">
        <f t="shared" si="4"/>
        <v>#REF!</v>
      </c>
      <c r="R67" s="11" t="e">
        <f>#REF!+#REF!-G67</f>
        <v>#REF!</v>
      </c>
    </row>
    <row r="68" spans="1:18" ht="12.75">
      <c r="A68" s="18">
        <v>1</v>
      </c>
      <c r="B68" s="42" t="s">
        <v>71</v>
      </c>
      <c r="C68" s="43" t="s">
        <v>51</v>
      </c>
      <c r="D68" s="20">
        <v>1500</v>
      </c>
      <c r="E68" s="20"/>
      <c r="F68" s="20"/>
      <c r="G68" s="20">
        <f>D68+E68-F68</f>
        <v>1500</v>
      </c>
      <c r="H68" s="11" t="e">
        <f>#REF!+#REF!-G68</f>
        <v>#REF!</v>
      </c>
      <c r="J68" s="11" t="e">
        <f>#REF!+#REF!</f>
        <v>#REF!</v>
      </c>
      <c r="L68" s="11" t="e">
        <f t="shared" si="4"/>
        <v>#REF!</v>
      </c>
      <c r="R68" s="11" t="e">
        <f>#REF!+#REF!-G68</f>
        <v>#REF!</v>
      </c>
    </row>
    <row r="69" spans="1:18" ht="12.75">
      <c r="A69" s="18"/>
      <c r="B69" s="42"/>
      <c r="C69" s="33" t="s">
        <v>72</v>
      </c>
      <c r="D69" s="40">
        <v>1500</v>
      </c>
      <c r="E69" s="40">
        <f>E70</f>
        <v>0</v>
      </c>
      <c r="F69" s="40">
        <f>F70</f>
        <v>0</v>
      </c>
      <c r="G69" s="40">
        <f>G70</f>
        <v>1500</v>
      </c>
      <c r="H69" s="11" t="e">
        <f>#REF!+#REF!-G69</f>
        <v>#REF!</v>
      </c>
      <c r="J69" s="11" t="e">
        <f>#REF!+#REF!</f>
        <v>#REF!</v>
      </c>
      <c r="L69" s="11" t="e">
        <f t="shared" si="4"/>
        <v>#REF!</v>
      </c>
      <c r="R69" s="11" t="e">
        <f>#REF!+#REF!-G69</f>
        <v>#REF!</v>
      </c>
    </row>
    <row r="70" spans="1:18" ht="12.75">
      <c r="A70" s="18">
        <v>1</v>
      </c>
      <c r="B70" s="42" t="s">
        <v>71</v>
      </c>
      <c r="C70" s="43" t="s">
        <v>51</v>
      </c>
      <c r="D70" s="20">
        <v>1500</v>
      </c>
      <c r="E70" s="20"/>
      <c r="F70" s="20"/>
      <c r="G70" s="20">
        <f>D70+E70-F70</f>
        <v>1500</v>
      </c>
      <c r="H70" s="11" t="e">
        <f>#REF!+#REF!-G70</f>
        <v>#REF!</v>
      </c>
      <c r="J70" s="11" t="e">
        <f>#REF!+#REF!</f>
        <v>#REF!</v>
      </c>
      <c r="L70" s="11" t="e">
        <f t="shared" si="4"/>
        <v>#REF!</v>
      </c>
      <c r="R70" s="11" t="e">
        <f>#REF!+#REF!-G70</f>
        <v>#REF!</v>
      </c>
    </row>
    <row r="71" spans="1:18" ht="25.5">
      <c r="A71" s="18"/>
      <c r="B71" s="42"/>
      <c r="C71" s="33" t="s">
        <v>73</v>
      </c>
      <c r="D71" s="40">
        <v>1500</v>
      </c>
      <c r="E71" s="40">
        <f>E72</f>
        <v>0</v>
      </c>
      <c r="F71" s="40">
        <f>F72</f>
        <v>0</v>
      </c>
      <c r="G71" s="40">
        <f>G72</f>
        <v>1500</v>
      </c>
      <c r="H71" s="11" t="e">
        <f>#REF!+#REF!-G71</f>
        <v>#REF!</v>
      </c>
      <c r="J71" s="11" t="e">
        <f>#REF!+#REF!</f>
        <v>#REF!</v>
      </c>
      <c r="L71" s="11" t="e">
        <f t="shared" si="4"/>
        <v>#REF!</v>
      </c>
      <c r="R71" s="11" t="e">
        <f>#REF!+#REF!-G71</f>
        <v>#REF!</v>
      </c>
    </row>
    <row r="72" spans="1:18" ht="12.75">
      <c r="A72" s="18">
        <v>1</v>
      </c>
      <c r="B72" s="42" t="s">
        <v>71</v>
      </c>
      <c r="C72" s="43" t="s">
        <v>51</v>
      </c>
      <c r="D72" s="20">
        <v>1500</v>
      </c>
      <c r="E72" s="20"/>
      <c r="F72" s="20"/>
      <c r="G72" s="20">
        <f>D72+E72-F72</f>
        <v>1500</v>
      </c>
      <c r="H72" s="11" t="e">
        <f>#REF!+#REF!-G72</f>
        <v>#REF!</v>
      </c>
      <c r="J72" s="11" t="e">
        <f>#REF!+#REF!</f>
        <v>#REF!</v>
      </c>
      <c r="L72" s="11" t="e">
        <f t="shared" si="4"/>
        <v>#REF!</v>
      </c>
      <c r="R72" s="11" t="e">
        <f>#REF!+#REF!-G72</f>
        <v>#REF!</v>
      </c>
    </row>
    <row r="73" spans="1:18" ht="38.25">
      <c r="A73" s="30"/>
      <c r="B73" s="30"/>
      <c r="C73" s="31" t="s">
        <v>74</v>
      </c>
      <c r="D73" s="47">
        <v>1300450</v>
      </c>
      <c r="E73" s="47">
        <f>SUM(E74:E86)</f>
        <v>0</v>
      </c>
      <c r="F73" s="47">
        <f>SUM(F74:F86)</f>
        <v>0</v>
      </c>
      <c r="G73" s="47">
        <f>SUM(G74:G86)</f>
        <v>1300450</v>
      </c>
      <c r="H73" s="47" t="e">
        <f>SUM(H74:H86)</f>
        <v>#REF!</v>
      </c>
      <c r="I73" s="47">
        <f>SUM(I74:I86)</f>
        <v>0</v>
      </c>
      <c r="J73" s="11" t="e">
        <f>#REF!+#REF!</f>
        <v>#REF!</v>
      </c>
      <c r="L73" s="11" t="e">
        <f t="shared" si="4"/>
        <v>#REF!</v>
      </c>
      <c r="R73" s="11" t="e">
        <f>#REF!+#REF!-G73</f>
        <v>#REF!</v>
      </c>
    </row>
    <row r="74" spans="1:18" ht="12.75">
      <c r="A74" s="18">
        <v>1</v>
      </c>
      <c r="B74" s="18" t="s">
        <v>75</v>
      </c>
      <c r="C74" s="21" t="s">
        <v>76</v>
      </c>
      <c r="D74" s="20">
        <v>0</v>
      </c>
      <c r="E74" s="20"/>
      <c r="F74" s="20"/>
      <c r="G74" s="20">
        <f aca="true" t="shared" si="5" ref="G74:G86">D74+E74-F74</f>
        <v>0</v>
      </c>
      <c r="H74" s="11" t="e">
        <f>#REF!+#REF!-G74</f>
        <v>#REF!</v>
      </c>
      <c r="J74" s="11" t="e">
        <f>#REF!+#REF!</f>
        <v>#REF!</v>
      </c>
      <c r="L74" s="11" t="e">
        <f t="shared" si="4"/>
        <v>#REF!</v>
      </c>
      <c r="R74" s="11" t="e">
        <f>#REF!+#REF!-G74</f>
        <v>#REF!</v>
      </c>
    </row>
    <row r="75" spans="1:18" ht="25.5">
      <c r="A75" s="18">
        <v>2</v>
      </c>
      <c r="B75" s="18" t="s">
        <v>75</v>
      </c>
      <c r="C75" s="21" t="s">
        <v>77</v>
      </c>
      <c r="D75" s="20">
        <v>35000</v>
      </c>
      <c r="E75" s="20"/>
      <c r="F75" s="20"/>
      <c r="G75" s="20">
        <f t="shared" si="5"/>
        <v>35000</v>
      </c>
      <c r="H75" s="11" t="e">
        <f>#REF!+#REF!-G75</f>
        <v>#REF!</v>
      </c>
      <c r="J75" s="11" t="e">
        <f>#REF!+#REF!</f>
        <v>#REF!</v>
      </c>
      <c r="L75" s="11" t="e">
        <f t="shared" si="4"/>
        <v>#REF!</v>
      </c>
      <c r="R75" s="11" t="e">
        <f>#REF!+#REF!-G75</f>
        <v>#REF!</v>
      </c>
    </row>
    <row r="76" spans="1:18" ht="38.25">
      <c r="A76" s="18">
        <v>3</v>
      </c>
      <c r="B76" s="18" t="s">
        <v>75</v>
      </c>
      <c r="C76" s="21" t="s">
        <v>78</v>
      </c>
      <c r="D76" s="20">
        <v>0</v>
      </c>
      <c r="E76" s="20"/>
      <c r="F76" s="20"/>
      <c r="G76" s="20">
        <f t="shared" si="5"/>
        <v>0</v>
      </c>
      <c r="H76" s="11" t="e">
        <f>#REF!+#REF!-G76</f>
        <v>#REF!</v>
      </c>
      <c r="J76" s="11" t="e">
        <f>#REF!+#REF!</f>
        <v>#REF!</v>
      </c>
      <c r="L76" s="11" t="e">
        <f t="shared" si="4"/>
        <v>#REF!</v>
      </c>
      <c r="R76" s="11" t="e">
        <f>#REF!+#REF!-G76</f>
        <v>#REF!</v>
      </c>
    </row>
    <row r="77" spans="1:18" ht="38.25">
      <c r="A77" s="18">
        <v>4</v>
      </c>
      <c r="B77" s="18" t="s">
        <v>79</v>
      </c>
      <c r="C77" s="21" t="s">
        <v>80</v>
      </c>
      <c r="D77" s="20">
        <v>70000</v>
      </c>
      <c r="E77" s="20"/>
      <c r="F77" s="20"/>
      <c r="G77" s="20">
        <f t="shared" si="5"/>
        <v>70000</v>
      </c>
      <c r="H77" s="11" t="e">
        <f>#REF!+#REF!-G77</f>
        <v>#REF!</v>
      </c>
      <c r="J77" s="11" t="e">
        <f>#REF!+#REF!</f>
        <v>#REF!</v>
      </c>
      <c r="L77" s="11" t="e">
        <f t="shared" si="4"/>
        <v>#REF!</v>
      </c>
      <c r="R77" s="11" t="e">
        <f>#REF!+#REF!-G77</f>
        <v>#REF!</v>
      </c>
    </row>
    <row r="78" spans="1:18" ht="38.25">
      <c r="A78" s="18">
        <v>5</v>
      </c>
      <c r="B78" s="18" t="s">
        <v>75</v>
      </c>
      <c r="C78" s="21" t="s">
        <v>81</v>
      </c>
      <c r="D78" s="20">
        <v>102000</v>
      </c>
      <c r="E78" s="20"/>
      <c r="F78" s="20"/>
      <c r="G78" s="20">
        <f t="shared" si="5"/>
        <v>102000</v>
      </c>
      <c r="H78" s="11" t="e">
        <f>#REF!+#REF!-G78</f>
        <v>#REF!</v>
      </c>
      <c r="J78" s="11" t="e">
        <f>#REF!+#REF!</f>
        <v>#REF!</v>
      </c>
      <c r="L78" s="11" t="e">
        <f t="shared" si="4"/>
        <v>#REF!</v>
      </c>
      <c r="R78" s="11" t="e">
        <f>#REF!+#REF!-G78</f>
        <v>#REF!</v>
      </c>
    </row>
    <row r="79" spans="1:18" ht="51">
      <c r="A79" s="18">
        <v>6</v>
      </c>
      <c r="B79" s="18" t="s">
        <v>75</v>
      </c>
      <c r="C79" s="21" t="s">
        <v>82</v>
      </c>
      <c r="D79" s="20">
        <v>115000</v>
      </c>
      <c r="E79" s="20"/>
      <c r="F79" s="20"/>
      <c r="G79" s="20">
        <f t="shared" si="5"/>
        <v>115000</v>
      </c>
      <c r="H79" s="11" t="e">
        <f>#REF!+#REF!-G79</f>
        <v>#REF!</v>
      </c>
      <c r="J79" s="11" t="e">
        <f>#REF!+#REF!</f>
        <v>#REF!</v>
      </c>
      <c r="L79" s="11" t="e">
        <f t="shared" si="4"/>
        <v>#REF!</v>
      </c>
      <c r="R79" s="11" t="e">
        <f>#REF!+#REF!-G79</f>
        <v>#REF!</v>
      </c>
    </row>
    <row r="80" spans="1:18" ht="38.25">
      <c r="A80" s="18">
        <v>7</v>
      </c>
      <c r="B80" s="18" t="s">
        <v>75</v>
      </c>
      <c r="C80" s="21" t="s">
        <v>83</v>
      </c>
      <c r="D80" s="20">
        <v>108000</v>
      </c>
      <c r="E80" s="20"/>
      <c r="F80" s="20"/>
      <c r="G80" s="20">
        <f t="shared" si="5"/>
        <v>108000</v>
      </c>
      <c r="H80" s="11" t="e">
        <f>#REF!+#REF!-G80</f>
        <v>#REF!</v>
      </c>
      <c r="J80" s="11" t="e">
        <f>#REF!+#REF!</f>
        <v>#REF!</v>
      </c>
      <c r="L80" s="11" t="e">
        <f t="shared" si="4"/>
        <v>#REF!</v>
      </c>
      <c r="R80" s="11" t="e">
        <f>#REF!+#REF!-G80</f>
        <v>#REF!</v>
      </c>
    </row>
    <row r="81" spans="1:18" ht="51">
      <c r="A81" s="18">
        <v>8</v>
      </c>
      <c r="B81" s="18" t="s">
        <v>75</v>
      </c>
      <c r="C81" s="21" t="s">
        <v>84</v>
      </c>
      <c r="D81" s="20">
        <v>111000</v>
      </c>
      <c r="E81" s="20"/>
      <c r="F81" s="20"/>
      <c r="G81" s="20">
        <f t="shared" si="5"/>
        <v>111000</v>
      </c>
      <c r="H81" s="11" t="e">
        <f>#REF!+#REF!-G81</f>
        <v>#REF!</v>
      </c>
      <c r="J81" s="11" t="e">
        <f>#REF!+#REF!</f>
        <v>#REF!</v>
      </c>
      <c r="L81" s="11" t="e">
        <f t="shared" si="4"/>
        <v>#REF!</v>
      </c>
      <c r="R81" s="11" t="e">
        <f>#REF!+#REF!-G81</f>
        <v>#REF!</v>
      </c>
    </row>
    <row r="82" spans="1:18" ht="51">
      <c r="A82" s="18">
        <v>9</v>
      </c>
      <c r="B82" s="18" t="s">
        <v>75</v>
      </c>
      <c r="C82" s="21" t="s">
        <v>85</v>
      </c>
      <c r="D82" s="20">
        <v>112000</v>
      </c>
      <c r="E82" s="20"/>
      <c r="F82" s="20"/>
      <c r="G82" s="20">
        <f t="shared" si="5"/>
        <v>112000</v>
      </c>
      <c r="H82" s="11" t="e">
        <f>#REF!+#REF!-G82</f>
        <v>#REF!</v>
      </c>
      <c r="J82" s="11" t="e">
        <f>#REF!+#REF!</f>
        <v>#REF!</v>
      </c>
      <c r="L82" s="11" t="e">
        <f t="shared" si="4"/>
        <v>#REF!</v>
      </c>
      <c r="R82" s="11" t="e">
        <f>#REF!+#REF!-G82</f>
        <v>#REF!</v>
      </c>
    </row>
    <row r="83" spans="1:19" ht="51">
      <c r="A83" s="18">
        <v>10</v>
      </c>
      <c r="B83" s="18" t="s">
        <v>86</v>
      </c>
      <c r="C83" s="21" t="s">
        <v>87</v>
      </c>
      <c r="D83" s="20">
        <v>190000</v>
      </c>
      <c r="E83" s="20"/>
      <c r="F83" s="20"/>
      <c r="G83" s="20">
        <f t="shared" si="5"/>
        <v>190000</v>
      </c>
      <c r="H83" s="11" t="e">
        <f>#REF!+#REF!-G83</f>
        <v>#REF!</v>
      </c>
      <c r="J83" s="11" t="e">
        <f>#REF!+#REF!</f>
        <v>#REF!</v>
      </c>
      <c r="L83" s="11" t="e">
        <f t="shared" si="4"/>
        <v>#REF!</v>
      </c>
      <c r="R83" s="11" t="e">
        <f>#REF!+#REF!-G83</f>
        <v>#REF!</v>
      </c>
      <c r="S83" s="11"/>
    </row>
    <row r="84" spans="1:18" ht="12.75">
      <c r="A84" s="18">
        <v>11</v>
      </c>
      <c r="B84" s="18" t="s">
        <v>86</v>
      </c>
      <c r="C84" s="21" t="s">
        <v>88</v>
      </c>
      <c r="D84" s="20">
        <v>12000</v>
      </c>
      <c r="E84" s="20"/>
      <c r="F84" s="20"/>
      <c r="G84" s="20">
        <f t="shared" si="5"/>
        <v>12000</v>
      </c>
      <c r="H84" s="11" t="e">
        <f>#REF!+#REF!-G84</f>
        <v>#REF!</v>
      </c>
      <c r="J84" s="11" t="e">
        <f>#REF!+#REF!</f>
        <v>#REF!</v>
      </c>
      <c r="L84" s="11" t="e">
        <f t="shared" si="4"/>
        <v>#REF!</v>
      </c>
      <c r="R84" s="11" t="e">
        <f>#REF!+#REF!-G84</f>
        <v>#REF!</v>
      </c>
    </row>
    <row r="85" spans="1:19" ht="25.5">
      <c r="A85" s="18">
        <v>12</v>
      </c>
      <c r="B85" s="18" t="s">
        <v>86</v>
      </c>
      <c r="C85" s="21" t="s">
        <v>89</v>
      </c>
      <c r="D85" s="20">
        <v>3950</v>
      </c>
      <c r="E85" s="20"/>
      <c r="F85" s="20"/>
      <c r="G85" s="20">
        <f t="shared" si="5"/>
        <v>3950</v>
      </c>
      <c r="H85" s="11" t="e">
        <f>#REF!+#REF!-G85</f>
        <v>#REF!</v>
      </c>
      <c r="J85" s="11" t="e">
        <f>#REF!+#REF!</f>
        <v>#REF!</v>
      </c>
      <c r="L85" s="11" t="e">
        <f t="shared" si="4"/>
        <v>#REF!</v>
      </c>
      <c r="R85" s="11" t="e">
        <f>#REF!+#REF!-G85</f>
        <v>#REF!</v>
      </c>
      <c r="S85" s="11"/>
    </row>
    <row r="86" spans="1:18" ht="12.75">
      <c r="A86" s="18">
        <v>13</v>
      </c>
      <c r="B86" s="18" t="s">
        <v>86</v>
      </c>
      <c r="C86" s="21" t="s">
        <v>90</v>
      </c>
      <c r="D86" s="20">
        <v>441500</v>
      </c>
      <c r="E86" s="20"/>
      <c r="F86" s="20"/>
      <c r="G86" s="20">
        <f t="shared" si="5"/>
        <v>441500</v>
      </c>
      <c r="H86" s="11"/>
      <c r="J86" s="11" t="e">
        <f>#REF!+#REF!</f>
        <v>#REF!</v>
      </c>
      <c r="L86" s="11" t="e">
        <f t="shared" si="4"/>
        <v>#REF!</v>
      </c>
      <c r="R86" s="11" t="e">
        <f>#REF!+#REF!-G86</f>
        <v>#REF!</v>
      </c>
    </row>
    <row r="87" spans="1:18" ht="12.75">
      <c r="A87" s="30"/>
      <c r="B87" s="30"/>
      <c r="C87" s="31" t="s">
        <v>91</v>
      </c>
      <c r="D87" s="47">
        <v>216816</v>
      </c>
      <c r="E87" s="47">
        <f>E88+E89+E90</f>
        <v>535000</v>
      </c>
      <c r="F87" s="47">
        <f>F88+F89+F90</f>
        <v>0</v>
      </c>
      <c r="G87" s="47">
        <f>G88+G89+G90</f>
        <v>751816</v>
      </c>
      <c r="H87" s="11" t="e">
        <f>#REF!+#REF!-G87</f>
        <v>#REF!</v>
      </c>
      <c r="J87" s="11" t="e">
        <f>#REF!+#REF!</f>
        <v>#REF!</v>
      </c>
      <c r="L87" s="11" t="e">
        <f t="shared" si="4"/>
        <v>#REF!</v>
      </c>
      <c r="R87" s="11" t="e">
        <f>#REF!+#REF!-G87</f>
        <v>#REF!</v>
      </c>
    </row>
    <row r="88" spans="1:18" ht="25.5">
      <c r="A88" s="18">
        <v>1</v>
      </c>
      <c r="B88" s="18" t="s">
        <v>27</v>
      </c>
      <c r="C88" s="21" t="s">
        <v>92</v>
      </c>
      <c r="D88" s="20">
        <v>159816</v>
      </c>
      <c r="E88" s="20">
        <v>500000</v>
      </c>
      <c r="F88" s="20"/>
      <c r="G88" s="20">
        <f>D88+E88-F88</f>
        <v>659816</v>
      </c>
      <c r="H88" s="11" t="e">
        <f>#REF!+#REF!-G88</f>
        <v>#REF!</v>
      </c>
      <c r="J88" s="11" t="e">
        <f>#REF!+#REF!</f>
        <v>#REF!</v>
      </c>
      <c r="L88" s="11" t="e">
        <f t="shared" si="4"/>
        <v>#REF!</v>
      </c>
      <c r="R88" s="11" t="e">
        <f>#REF!+#REF!-G88</f>
        <v>#REF!</v>
      </c>
    </row>
    <row r="89" spans="1:18" ht="25.5">
      <c r="A89" s="18">
        <v>2</v>
      </c>
      <c r="B89" s="18" t="s">
        <v>29</v>
      </c>
      <c r="C89" s="48" t="s">
        <v>93</v>
      </c>
      <c r="D89" s="20">
        <v>50000</v>
      </c>
      <c r="E89" s="20">
        <v>35000</v>
      </c>
      <c r="F89" s="20"/>
      <c r="G89" s="20">
        <f>D89+E89-F89</f>
        <v>85000</v>
      </c>
      <c r="H89" s="11" t="e">
        <f>#REF!+#REF!-G89</f>
        <v>#REF!</v>
      </c>
      <c r="J89" s="11" t="e">
        <f>#REF!+#REF!</f>
        <v>#REF!</v>
      </c>
      <c r="L89" s="11" t="e">
        <f t="shared" si="4"/>
        <v>#REF!</v>
      </c>
      <c r="R89" s="11" t="e">
        <f>#REF!+#REF!-G89</f>
        <v>#REF!</v>
      </c>
    </row>
    <row r="90" spans="1:18" ht="12.75">
      <c r="A90" s="49">
        <v>3</v>
      </c>
      <c r="B90" s="18" t="s">
        <v>94</v>
      </c>
      <c r="C90" s="50" t="s">
        <v>95</v>
      </c>
      <c r="D90" s="20">
        <v>7000</v>
      </c>
      <c r="E90" s="20"/>
      <c r="F90" s="20"/>
      <c r="G90" s="20">
        <f>D90+E90-F90</f>
        <v>7000</v>
      </c>
      <c r="H90" s="11" t="e">
        <f>#REF!+#REF!-G90</f>
        <v>#REF!</v>
      </c>
      <c r="J90" s="11" t="e">
        <f>#REF!+#REF!</f>
        <v>#REF!</v>
      </c>
      <c r="L90" s="11" t="e">
        <f t="shared" si="4"/>
        <v>#REF!</v>
      </c>
      <c r="R90" s="11" t="e">
        <f>#REF!+#REF!-G90</f>
        <v>#REF!</v>
      </c>
    </row>
    <row r="91" spans="1:18" s="52" customFormat="1" ht="12.75">
      <c r="A91" s="51"/>
      <c r="B91" s="51"/>
      <c r="C91" s="51" t="s">
        <v>96</v>
      </c>
      <c r="D91" s="47">
        <v>550000</v>
      </c>
      <c r="E91" s="47">
        <f>SUM(E92:E98)</f>
        <v>1049</v>
      </c>
      <c r="F91" s="47">
        <f>SUM(F92:F98)</f>
        <v>1049</v>
      </c>
      <c r="G91" s="47">
        <f>SUM(G92:G98)</f>
        <v>550000</v>
      </c>
      <c r="H91" s="11" t="e">
        <f>#REF!+#REF!-G91</f>
        <v>#REF!</v>
      </c>
      <c r="J91" s="11" t="e">
        <f>#REF!+#REF!</f>
        <v>#REF!</v>
      </c>
      <c r="L91" s="11" t="e">
        <f aca="true" t="shared" si="6" ref="L91:L101">J91-G91</f>
        <v>#REF!</v>
      </c>
      <c r="R91" s="11" t="e">
        <f>#REF!+#REF!-G91</f>
        <v>#REF!</v>
      </c>
    </row>
    <row r="92" spans="1:18" ht="12.75">
      <c r="A92" s="18">
        <v>1</v>
      </c>
      <c r="B92" s="18" t="s">
        <v>97</v>
      </c>
      <c r="C92" s="18" t="s">
        <v>98</v>
      </c>
      <c r="D92" s="20">
        <v>92000</v>
      </c>
      <c r="E92" s="20"/>
      <c r="F92" s="20"/>
      <c r="G92" s="20">
        <f aca="true" t="shared" si="7" ref="G92:G98">D92+E92-F92</f>
        <v>92000</v>
      </c>
      <c r="H92" s="11" t="e">
        <f>#REF!+#REF!-G92</f>
        <v>#REF!</v>
      </c>
      <c r="J92" s="11" t="e">
        <f>#REF!+#REF!</f>
        <v>#REF!</v>
      </c>
      <c r="L92" s="11" t="e">
        <f t="shared" si="6"/>
        <v>#REF!</v>
      </c>
      <c r="R92" s="11" t="e">
        <f>#REF!+#REF!-G92</f>
        <v>#REF!</v>
      </c>
    </row>
    <row r="93" spans="1:18" ht="12.75">
      <c r="A93" s="18">
        <v>2</v>
      </c>
      <c r="B93" s="18" t="s">
        <v>38</v>
      </c>
      <c r="C93" s="18" t="s">
        <v>99</v>
      </c>
      <c r="D93" s="20">
        <v>88500</v>
      </c>
      <c r="E93" s="20"/>
      <c r="F93" s="20">
        <v>1049</v>
      </c>
      <c r="G93" s="20">
        <f t="shared" si="7"/>
        <v>87451</v>
      </c>
      <c r="H93" s="11" t="e">
        <f>#REF!+#REF!-G93</f>
        <v>#REF!</v>
      </c>
      <c r="J93" s="11" t="e">
        <f>#REF!+#REF!</f>
        <v>#REF!</v>
      </c>
      <c r="L93" s="11" t="e">
        <f t="shared" si="6"/>
        <v>#REF!</v>
      </c>
      <c r="R93" s="11" t="e">
        <f>#REF!+#REF!-G93</f>
        <v>#REF!</v>
      </c>
    </row>
    <row r="94" spans="1:18" ht="12.75">
      <c r="A94" s="18">
        <v>3</v>
      </c>
      <c r="B94" s="18" t="s">
        <v>38</v>
      </c>
      <c r="C94" s="18" t="s">
        <v>100</v>
      </c>
      <c r="D94" s="20">
        <v>130651</v>
      </c>
      <c r="E94" s="20">
        <v>1049</v>
      </c>
      <c r="F94" s="20"/>
      <c r="G94" s="20">
        <f t="shared" si="7"/>
        <v>131700</v>
      </c>
      <c r="H94" s="11" t="e">
        <f>#REF!+#REF!-G94</f>
        <v>#REF!</v>
      </c>
      <c r="J94" s="11" t="e">
        <f>#REF!+#REF!</f>
        <v>#REF!</v>
      </c>
      <c r="L94" s="11" t="e">
        <f t="shared" si="6"/>
        <v>#REF!</v>
      </c>
      <c r="R94" s="11" t="e">
        <f>#REF!+#REF!-G94</f>
        <v>#REF!</v>
      </c>
    </row>
    <row r="95" spans="1:18" ht="12.75">
      <c r="A95" s="18">
        <v>4</v>
      </c>
      <c r="B95" s="18" t="s">
        <v>97</v>
      </c>
      <c r="C95" s="49" t="s">
        <v>101</v>
      </c>
      <c r="D95" s="20">
        <v>33000</v>
      </c>
      <c r="E95" s="20"/>
      <c r="F95" s="20"/>
      <c r="G95" s="20">
        <f t="shared" si="7"/>
        <v>33000</v>
      </c>
      <c r="H95" s="11" t="e">
        <f>#REF!+#REF!-G95</f>
        <v>#REF!</v>
      </c>
      <c r="J95" s="11" t="e">
        <f>#REF!+#REF!</f>
        <v>#REF!</v>
      </c>
      <c r="L95" s="11" t="e">
        <f t="shared" si="6"/>
        <v>#REF!</v>
      </c>
      <c r="R95" s="11" t="e">
        <f>#REF!+#REF!-G95</f>
        <v>#REF!</v>
      </c>
    </row>
    <row r="96" spans="1:18" ht="12.75">
      <c r="A96" s="18">
        <v>5</v>
      </c>
      <c r="B96" s="18" t="s">
        <v>38</v>
      </c>
      <c r="C96" s="49" t="s">
        <v>102</v>
      </c>
      <c r="D96" s="20">
        <v>105849</v>
      </c>
      <c r="E96" s="20"/>
      <c r="F96" s="20"/>
      <c r="G96" s="20">
        <f t="shared" si="7"/>
        <v>105849</v>
      </c>
      <c r="H96" s="11" t="e">
        <f>#REF!+#REF!-G96</f>
        <v>#REF!</v>
      </c>
      <c r="J96" s="11" t="e">
        <f>#REF!+#REF!</f>
        <v>#REF!</v>
      </c>
      <c r="L96" s="11" t="e">
        <f t="shared" si="6"/>
        <v>#REF!</v>
      </c>
      <c r="R96" s="11" t="e">
        <f>#REF!+#REF!-G96</f>
        <v>#REF!</v>
      </c>
    </row>
    <row r="97" spans="1:18" ht="12.75">
      <c r="A97" s="18">
        <v>6</v>
      </c>
      <c r="B97" s="18" t="s">
        <v>38</v>
      </c>
      <c r="C97" s="49" t="s">
        <v>103</v>
      </c>
      <c r="D97" s="20">
        <v>75000</v>
      </c>
      <c r="E97" s="20"/>
      <c r="F97" s="20"/>
      <c r="G97" s="20">
        <f t="shared" si="7"/>
        <v>75000</v>
      </c>
      <c r="H97" s="11" t="e">
        <f>#REF!+#REF!-G97</f>
        <v>#REF!</v>
      </c>
      <c r="J97" s="11" t="e">
        <f>#REF!+#REF!</f>
        <v>#REF!</v>
      </c>
      <c r="L97" s="11" t="e">
        <f t="shared" si="6"/>
        <v>#REF!</v>
      </c>
      <c r="R97" s="11" t="e">
        <f>#REF!+#REF!-G97</f>
        <v>#REF!</v>
      </c>
    </row>
    <row r="98" spans="1:18" ht="12.75">
      <c r="A98" s="18">
        <v>7</v>
      </c>
      <c r="B98" s="18" t="s">
        <v>38</v>
      </c>
      <c r="C98" s="49" t="s">
        <v>104</v>
      </c>
      <c r="D98" s="20">
        <v>25000</v>
      </c>
      <c r="E98" s="20"/>
      <c r="F98" s="20"/>
      <c r="G98" s="20">
        <f t="shared" si="7"/>
        <v>25000</v>
      </c>
      <c r="H98" s="11" t="e">
        <f>#REF!+#REF!-G98</f>
        <v>#REF!</v>
      </c>
      <c r="J98" s="11" t="e">
        <f>#REF!+#REF!</f>
        <v>#REF!</v>
      </c>
      <c r="L98" s="11" t="e">
        <f t="shared" si="6"/>
        <v>#REF!</v>
      </c>
      <c r="R98" s="11" t="e">
        <f>#REF!+#REF!-G98</f>
        <v>#REF!</v>
      </c>
    </row>
    <row r="99" spans="1:18" ht="12.75">
      <c r="A99" s="51"/>
      <c r="B99" s="51"/>
      <c r="C99" s="51" t="s">
        <v>105</v>
      </c>
      <c r="D99" s="47">
        <v>6500</v>
      </c>
      <c r="E99" s="47">
        <f>E100+E101</f>
        <v>0</v>
      </c>
      <c r="F99" s="47">
        <f>F100+F101</f>
        <v>0</v>
      </c>
      <c r="G99" s="47">
        <f>G100+G101</f>
        <v>6500</v>
      </c>
      <c r="H99" s="11" t="e">
        <f>#REF!+#REF!-G99</f>
        <v>#REF!</v>
      </c>
      <c r="J99" s="11" t="e">
        <f>#REF!+#REF!</f>
        <v>#REF!</v>
      </c>
      <c r="L99" s="11" t="e">
        <f t="shared" si="6"/>
        <v>#REF!</v>
      </c>
      <c r="R99" s="11" t="e">
        <f>#REF!+#REF!-G99</f>
        <v>#REF!</v>
      </c>
    </row>
    <row r="100" spans="1:18" ht="12.75">
      <c r="A100" s="18">
        <v>1</v>
      </c>
      <c r="B100" s="18" t="s">
        <v>106</v>
      </c>
      <c r="C100" s="43" t="s">
        <v>51</v>
      </c>
      <c r="D100" s="20">
        <v>1500</v>
      </c>
      <c r="E100" s="20"/>
      <c r="F100" s="20"/>
      <c r="G100" s="20">
        <f>D100+E100-F100</f>
        <v>1500</v>
      </c>
      <c r="H100" s="11" t="e">
        <f>#REF!+#REF!-G100</f>
        <v>#REF!</v>
      </c>
      <c r="J100" s="11" t="e">
        <f>#REF!+#REF!</f>
        <v>#REF!</v>
      </c>
      <c r="L100" s="11" t="e">
        <f t="shared" si="6"/>
        <v>#REF!</v>
      </c>
      <c r="R100" s="11" t="e">
        <f>#REF!+#REF!-G100</f>
        <v>#REF!</v>
      </c>
    </row>
    <row r="101" spans="1:18" ht="12.75">
      <c r="A101" s="18">
        <v>2</v>
      </c>
      <c r="B101" s="18" t="s">
        <v>106</v>
      </c>
      <c r="C101" s="18" t="s">
        <v>107</v>
      </c>
      <c r="D101" s="20">
        <v>5000</v>
      </c>
      <c r="E101" s="20"/>
      <c r="F101" s="20"/>
      <c r="G101" s="20">
        <f>D101+E101-F101</f>
        <v>5000</v>
      </c>
      <c r="H101" s="11" t="e">
        <f>#REF!+#REF!-G101</f>
        <v>#REF!</v>
      </c>
      <c r="J101" s="11" t="e">
        <f>#REF!+#REF!</f>
        <v>#REF!</v>
      </c>
      <c r="L101" s="11" t="e">
        <f t="shared" si="6"/>
        <v>#REF!</v>
      </c>
      <c r="R101" s="11" t="e">
        <f>#REF!+#REF!-G101</f>
        <v>#REF!</v>
      </c>
    </row>
    <row r="102" ht="12.75">
      <c r="J102" s="11" t="e">
        <f>#REF!+#REF!</f>
        <v>#REF!</v>
      </c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  <row r="181" ht="12.75">
      <c r="J181" s="11"/>
    </row>
    <row r="182" ht="12.75">
      <c r="J182" s="11"/>
    </row>
    <row r="183" ht="12.75">
      <c r="J183" s="11"/>
    </row>
    <row r="184" ht="12.75">
      <c r="J184" s="11"/>
    </row>
    <row r="185" ht="12.75">
      <c r="J185" s="11"/>
    </row>
    <row r="186" ht="12.75">
      <c r="J186" s="11"/>
    </row>
    <row r="187" ht="12.75">
      <c r="J187" s="11"/>
    </row>
    <row r="188" ht="12.75">
      <c r="J188" s="11"/>
    </row>
    <row r="189" ht="12.75">
      <c r="J189" s="11"/>
    </row>
    <row r="190" ht="12.75">
      <c r="J190" s="11"/>
    </row>
    <row r="191" ht="12.75">
      <c r="J191" s="11"/>
    </row>
    <row r="192" ht="12.75">
      <c r="J192" s="11"/>
    </row>
    <row r="193" ht="12.75">
      <c r="J193" s="11"/>
    </row>
    <row r="194" ht="12.75">
      <c r="J194" s="11"/>
    </row>
    <row r="195" ht="12.75">
      <c r="J195" s="11"/>
    </row>
    <row r="196" ht="12.75">
      <c r="J196" s="11"/>
    </row>
    <row r="197" ht="12.75">
      <c r="J197" s="11"/>
    </row>
    <row r="198" ht="12.75">
      <c r="J198" s="11"/>
    </row>
    <row r="199" ht="12.75">
      <c r="J199" s="11"/>
    </row>
    <row r="200" ht="12.75">
      <c r="J200" s="11"/>
    </row>
    <row r="201" ht="12.75">
      <c r="J201" s="11"/>
    </row>
    <row r="202" ht="12.75">
      <c r="J202" s="11"/>
    </row>
    <row r="203" ht="12.75">
      <c r="J203" s="11"/>
    </row>
    <row r="204" ht="12.75">
      <c r="J204" s="11"/>
    </row>
    <row r="205" ht="12.75">
      <c r="J205" s="11"/>
    </row>
    <row r="206" ht="12.75">
      <c r="J206" s="11"/>
    </row>
    <row r="207" ht="12.75">
      <c r="J207" s="11"/>
    </row>
    <row r="208" ht="12.75">
      <c r="J208" s="11"/>
    </row>
    <row r="209" ht="12.75">
      <c r="J209" s="11"/>
    </row>
    <row r="210" ht="12.75">
      <c r="J210" s="11"/>
    </row>
    <row r="211" ht="12.75">
      <c r="J211" s="11"/>
    </row>
    <row r="212" ht="12.75">
      <c r="J212" s="11"/>
    </row>
    <row r="213" ht="12.75">
      <c r="J213" s="11"/>
    </row>
    <row r="214" ht="12.75">
      <c r="J214" s="11"/>
    </row>
    <row r="215" ht="12.75">
      <c r="J215" s="11"/>
    </row>
    <row r="216" ht="12.75">
      <c r="J216" s="11"/>
    </row>
    <row r="217" ht="12.75">
      <c r="J217" s="11"/>
    </row>
    <row r="218" ht="12.75">
      <c r="J218" s="11"/>
    </row>
    <row r="219" ht="12.75">
      <c r="J219" s="11"/>
    </row>
    <row r="220" ht="12.75">
      <c r="J220" s="11"/>
    </row>
    <row r="221" ht="12.75">
      <c r="J221" s="11"/>
    </row>
    <row r="222" ht="12.75">
      <c r="J222" s="11"/>
    </row>
    <row r="223" ht="12.75">
      <c r="J223" s="11"/>
    </row>
    <row r="224" ht="12.75">
      <c r="J224" s="11"/>
    </row>
    <row r="225" ht="12.75">
      <c r="J225" s="11"/>
    </row>
    <row r="226" ht="12.75">
      <c r="J226" s="11"/>
    </row>
    <row r="227" ht="12.75">
      <c r="J227" s="11"/>
    </row>
    <row r="228" ht="12.75">
      <c r="J228" s="11"/>
    </row>
    <row r="229" ht="12.75">
      <c r="J229" s="11"/>
    </row>
    <row r="230" ht="12.75">
      <c r="J230" s="11"/>
    </row>
    <row r="231" ht="12.75">
      <c r="J231" s="11"/>
    </row>
    <row r="232" ht="12.75">
      <c r="J232" s="11"/>
    </row>
    <row r="233" ht="12.75">
      <c r="J233" s="11"/>
    </row>
    <row r="234" ht="12.75">
      <c r="J234" s="11"/>
    </row>
    <row r="235" ht="12.75">
      <c r="J235" s="11"/>
    </row>
    <row r="236" ht="12.75">
      <c r="J236" s="11"/>
    </row>
    <row r="237" ht="12.75">
      <c r="J237" s="11"/>
    </row>
    <row r="238" ht="12.75">
      <c r="J238" s="11"/>
    </row>
    <row r="239" ht="12.75">
      <c r="J239" s="11"/>
    </row>
    <row r="240" ht="12.75">
      <c r="J240" s="11"/>
    </row>
    <row r="241" ht="12.75">
      <c r="J241" s="11"/>
    </row>
    <row r="242" ht="12.75">
      <c r="J242" s="11"/>
    </row>
    <row r="243" ht="12.75">
      <c r="J243" s="11"/>
    </row>
    <row r="244" ht="12.75">
      <c r="J244" s="11"/>
    </row>
    <row r="245" ht="12.75">
      <c r="J245" s="11"/>
    </row>
    <row r="246" ht="12.75">
      <c r="J246" s="11"/>
    </row>
    <row r="247" ht="12.75">
      <c r="J247" s="11"/>
    </row>
    <row r="248" ht="12.75">
      <c r="J248" s="11"/>
    </row>
    <row r="249" ht="12.75">
      <c r="J249" s="11"/>
    </row>
    <row r="250" ht="12.75">
      <c r="J250" s="11"/>
    </row>
    <row r="251" ht="12.75">
      <c r="J251" s="11"/>
    </row>
    <row r="252" ht="12.75">
      <c r="J252" s="11"/>
    </row>
    <row r="253" ht="12.75">
      <c r="J253" s="11"/>
    </row>
    <row r="254" ht="12.75">
      <c r="J254" s="11"/>
    </row>
    <row r="255" ht="12.75">
      <c r="J255" s="11"/>
    </row>
    <row r="256" ht="12.75">
      <c r="J256" s="11"/>
    </row>
    <row r="257" ht="12.75">
      <c r="J257" s="11"/>
    </row>
    <row r="258" ht="12.75">
      <c r="J258" s="11"/>
    </row>
    <row r="259" ht="12.75">
      <c r="J259" s="11"/>
    </row>
    <row r="260" ht="12.75">
      <c r="J260" s="11"/>
    </row>
    <row r="261" ht="12.75">
      <c r="J261" s="11"/>
    </row>
    <row r="262" ht="12.75">
      <c r="J262" s="11"/>
    </row>
  </sheetData>
  <autoFilter ref="A3:G88"/>
  <mergeCells count="7">
    <mergeCell ref="E1:E2"/>
    <mergeCell ref="F1:F2"/>
    <mergeCell ref="G1:G2"/>
    <mergeCell ref="D1:D2"/>
    <mergeCell ref="A1:A2"/>
    <mergeCell ref="C1:C2"/>
    <mergeCell ref="B1:B2"/>
  </mergeCells>
  <printOptions horizontalCentered="1"/>
  <pageMargins left="0.1968503937007874" right="0.2755905511811024" top="1.34" bottom="0.35433070866141736" header="0.35433070866141736" footer="0.11811023622047245"/>
  <pageSetup horizontalDpi="300" verticalDpi="300" orientation="portrait" paperSize="9" scale="90" r:id="rId1"/>
  <headerFooter alignWithMargins="0">
    <oddHeader>&amp;L&amp;"Arial,Aldin"ROMÂNIA
JUDEŢUL MUREŞ
CONSILIUL JUDEŢEAN&amp;C&amp;"Arial,Aldin"
Lista obiectivelor de investiţii publice pe anul 2006 cu finanţare din bugetul local şi din fondul de rulment&amp;R&amp;"Arial,Aldin"ANEXA  nr.7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2006-09-22T06:40:37Z</cp:lastPrinted>
  <dcterms:created xsi:type="dcterms:W3CDTF">2006-09-20T15:21:02Z</dcterms:created>
  <dcterms:modified xsi:type="dcterms:W3CDTF">2006-09-22T06:48:27Z</dcterms:modified>
  <cp:category/>
  <cp:version/>
  <cp:contentType/>
  <cp:contentStatus/>
</cp:coreProperties>
</file>