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95" windowWidth="12120" windowHeight="7620" firstSheet="8" activeTab="8"/>
  </bookViews>
  <sheets>
    <sheet name="Initial 2007" sheetId="1" r:id="rId1"/>
    <sheet name="Prop executiv" sheetId="2" r:id="rId2"/>
    <sheet name="Prop executiv (2)" sheetId="3" r:id="rId3"/>
    <sheet name="Program 2007 ULTIMA" sheetId="4" r:id="rId4"/>
    <sheet name="Foaie3" sheetId="5" r:id="rId5"/>
    <sheet name="Program 2007 ULTIMA lista" sheetId="6" r:id="rId6"/>
    <sheet name="Program 2007 rectific mai" sheetId="7" r:id="rId7"/>
    <sheet name="Program 2007 rectific iunie" sheetId="8" r:id="rId8"/>
    <sheet name="Program 2007 rectific august" sheetId="9" r:id="rId9"/>
  </sheets>
  <definedNames>
    <definedName name="_xlnm._FilterDatabase" localSheetId="8" hidden="1">'Program 2007 rectific august'!$A$2:$J$85</definedName>
    <definedName name="_xlnm._FilterDatabase" localSheetId="7" hidden="1">'Program 2007 rectific iunie'!$A$2:$J$86</definedName>
    <definedName name="_xlnm._FilterDatabase" localSheetId="6" hidden="1">'Program 2007 rectific mai'!$A$2:$J$86</definedName>
    <definedName name="_xlnm.Print_Titles" localSheetId="0">'Initial 2007'!$1:$2</definedName>
    <definedName name="_xlnm.Print_Titles" localSheetId="8">'Program 2007 rectific august'!$1:$2</definedName>
    <definedName name="_xlnm.Print_Titles" localSheetId="7">'Program 2007 rectific iunie'!$1:$2</definedName>
    <definedName name="_xlnm.Print_Titles" localSheetId="6">'Program 2007 rectific mai'!$1:$2</definedName>
    <definedName name="_xlnm.Print_Titles" localSheetId="3">'Program 2007 ULTIMA'!$1:$2</definedName>
    <definedName name="_xlnm.Print_Titles" localSheetId="5">'Program 2007 ULTIMA lista'!$1:$2</definedName>
    <definedName name="_xlnm.Print_Titles" localSheetId="1">'Prop executiv'!$1:$2</definedName>
    <definedName name="_xlnm.Print_Titles" localSheetId="2">'Prop executiv (2)'!$1:$2</definedName>
    <definedName name="_xlnm.Print_Area" localSheetId="0">'Initial 2007'!$A$1:$F$120</definedName>
    <definedName name="_xlnm.Print_Area" localSheetId="8">'Program 2007 rectific august'!$A$1:$G$85</definedName>
    <definedName name="_xlnm.Print_Area" localSheetId="7">'Program 2007 rectific iunie'!$A$1:$G$86</definedName>
    <definedName name="_xlnm.Print_Area" localSheetId="6">'Program 2007 rectific mai'!$A$1:$G$86</definedName>
    <definedName name="_xlnm.Print_Area" localSheetId="3">'Program 2007 ULTIMA'!$A$1:$H$158</definedName>
    <definedName name="_xlnm.Print_Area" localSheetId="5">'Program 2007 ULTIMA lista'!$A$1:$E$81</definedName>
    <definedName name="_xlnm.Print_Area" localSheetId="1">'Prop executiv'!$A$1:$H$136</definedName>
    <definedName name="_xlnm.Print_Area" localSheetId="2">'Prop executiv (2)'!$A$1:$H$172</definedName>
  </definedNames>
  <calcPr fullCalcOnLoad="1"/>
</workbook>
</file>

<file path=xl/sharedStrings.xml><?xml version="1.0" encoding="utf-8"?>
<sst xmlns="http://schemas.openxmlformats.org/spreadsheetml/2006/main" count="1656" uniqueCount="327">
  <si>
    <t>Nr.
crt.</t>
  </si>
  <si>
    <t>Simbol
cap. bug.</t>
  </si>
  <si>
    <t>Unitate / Obiectiv</t>
  </si>
  <si>
    <t>Denumirea lucrării</t>
  </si>
  <si>
    <t>Unitate de măsură              [mp,ml,etc]</t>
  </si>
  <si>
    <t>0</t>
  </si>
  <si>
    <t>1</t>
  </si>
  <si>
    <t>2</t>
  </si>
  <si>
    <t xml:space="preserve">TOTAL REPARATII    din care:                                                                </t>
  </si>
  <si>
    <t>Program 2007</t>
  </si>
  <si>
    <t xml:space="preserve">Clădirea din Tg. Mureş, str.Rozelor nr.11 </t>
  </si>
  <si>
    <t>Reparaţie capitală: acoperiş, zugrăveli interioare şi exterioare, reparat geamuri, uşi, instalaţii sanitare</t>
  </si>
  <si>
    <t>Igienizarea sălilor de clasă</t>
  </si>
  <si>
    <t>Renovarea grupurilor sanitare: gresie, faianţă</t>
  </si>
  <si>
    <t>Îgienizarea salilor de clase şi a grupurilor sanitare</t>
  </si>
  <si>
    <t>Reamenajarea, zugrăveli interioare, vopsirea tâmplăriei de lemn, schimbarea corpurilor de iluminat</t>
  </si>
  <si>
    <t>Zugrăvirea exterioară a clădirii</t>
  </si>
  <si>
    <t>Zugrăvirea interioară a spaţiului expoziţionali</t>
  </si>
  <si>
    <t>Repararea acoperişului</t>
  </si>
  <si>
    <t>Reamenajarea, zugrăveli interioare, vopsirea tâmplăriei de lemn</t>
  </si>
  <si>
    <t>Galeria "Ion Vlasiu"</t>
  </si>
  <si>
    <t>Reamenajare, zugrăvirea spaţiului expoziţional, reparat şi vopsit tâmplăria de lemn</t>
  </si>
  <si>
    <t>Sala Mare a Palatului</t>
  </si>
  <si>
    <t>Zugrăveli interioare</t>
  </si>
  <si>
    <t>Tapiţare scaune</t>
  </si>
  <si>
    <t>Raşchetat parchet</t>
  </si>
  <si>
    <t>Reparaţii cupolă</t>
  </si>
  <si>
    <t>853,8</t>
  </si>
  <si>
    <t>Raşchetat şi lăcuit parchet</t>
  </si>
  <si>
    <t>Clădirea din str. Poştei nr. 2</t>
  </si>
  <si>
    <t>Lucrări de intreţinere şi igienizare a instalaţiilor de apă, gaz, lumină</t>
  </si>
  <si>
    <t>Refacere faţadă, ornamente interioare şi reparare acoperiş la Corp A; zugrăveli exterioare Corp A,B,C</t>
  </si>
  <si>
    <t>Consolidarea mansardei, construirea unui birou şi a unei băi, repararea acoperişului</t>
  </si>
  <si>
    <t>Construirea unei săli pentru izolarea copiilor</t>
  </si>
  <si>
    <t>Cameră kinoterapie, baie, vestiar, sală sport, solar</t>
  </si>
  <si>
    <t>Cameră kinoterapie, înlocuire uşi şi ferestre, acoperiş, solar</t>
  </si>
  <si>
    <t>Cameră kinoterapie, înlocuire uşi şi ferestre, acoperiş, canalizare, gard, staţia de epurare</t>
  </si>
  <si>
    <t xml:space="preserve">Case familiale PIN 2 Tg. Mureş str. Slatinei </t>
  </si>
  <si>
    <t>Igienizarea interioară</t>
  </si>
  <si>
    <t xml:space="preserve">Case familiale PIN 2 Tg. Mureş str. Turnu Roşu </t>
  </si>
  <si>
    <t>Igienizarea interioară, gresie în bucătărie</t>
  </si>
  <si>
    <t xml:space="preserve">Case familiale PIN 2 Tg. Mureş str. Strâmbă </t>
  </si>
  <si>
    <t>Case familiale PIN 2 Tg. Mureş str. Branului</t>
  </si>
  <si>
    <t>Igienizarea interioară, gresie în bucătărie, baie de serviciu, reparare acoperiş</t>
  </si>
  <si>
    <t>SIRU Tg. Mureş str. Revoluţiei nr. 45</t>
  </si>
  <si>
    <t>Reparaţii exterioare, reconstrucţia scărilor int., reparaţii la inst. Electrică, sanitare, canalizare</t>
  </si>
  <si>
    <t>Materna Tg. Mureş str. Sacâmilor nr. 22</t>
  </si>
  <si>
    <t>Înlocuire acoperiş, mansardare, montare gresie şi faianţă la spălătorie, geamuri termopan, igienizări interioare</t>
  </si>
  <si>
    <t>Case Tip Familial Cartierul Răsăritului</t>
  </si>
  <si>
    <t>Ţigle , vopsitorii, igienizări</t>
  </si>
  <si>
    <t>Case Tip Familial Sărmaşu I(str. Dezrobirii)</t>
  </si>
  <si>
    <t>Case Tip Familial Petelea</t>
  </si>
  <si>
    <t>Reparaţii curente , igienizări</t>
  </si>
  <si>
    <t>Igienizări, jgheaburi de scurgere</t>
  </si>
  <si>
    <t>Case Tip Familial Sîntana de Mureş</t>
  </si>
  <si>
    <t>Case Tip Familial Cîmpeniţa</t>
  </si>
  <si>
    <t>Igienizări şi vopsitorii</t>
  </si>
  <si>
    <t>Case Tip Familial Zau de Cîmpie</t>
  </si>
  <si>
    <t>Igienizări şi vopsitorii, gard, acoperiş</t>
  </si>
  <si>
    <t>Complex Servicii Comunitare Sighişoara str. Margaretelor nr. 16</t>
  </si>
  <si>
    <t>Igienizăr, reparaţii autoturisme, jaluzele, instalaţii sanitare</t>
  </si>
  <si>
    <t>Complex Servicii Comunitare Zau de Cîmpie str. Parcului  nr. 1</t>
  </si>
  <si>
    <t>Igienizări int., reparaţii ext., reparaţii drum acces, autoturisme, inst. apă, gard</t>
  </si>
  <si>
    <t>Centrul de plasament nr. 8 Reghin str. Castelului nr.12</t>
  </si>
  <si>
    <t xml:space="preserve">Reparaţii şi zugrăveli int. Şi ext., reparaţii tâmplărie, bloc alimentar, magazie mat., garaj, acoperiş castel, zugrăveli şi tencuieli faţadă castel, gard </t>
  </si>
  <si>
    <t>CIA Sighişoara str. Justiţiei nr. 5</t>
  </si>
  <si>
    <t xml:space="preserve">CIA Lunca Mureşului nr. 49 comuna Aluniş </t>
  </si>
  <si>
    <t>Reparaţii Pavilion A, consolidare Pavilion B, igienizări, reparaţii trotuare şi drum interior</t>
  </si>
  <si>
    <t>CIA Căpuşu de Cîmpie str. Principală nr. 123</t>
  </si>
  <si>
    <t>Reparaţii capitale la clădirea principală</t>
  </si>
  <si>
    <t>CIA Glodeni nr. 369</t>
  </si>
  <si>
    <t>CRRN Brîncoveneşti str. Castel nr. 215</t>
  </si>
  <si>
    <t>Zugrăveli şi igienizări, termoizolaţii, reparaţii: bloc alimentar, drum şi trotuare, hala cazane şi centrală termică</t>
  </si>
  <si>
    <t>CIA Reghin str. Pandurilor nr. 34</t>
  </si>
  <si>
    <t xml:space="preserve">Reparaţii ext. Clădire, gard, igienizare int, tâmplărie termopan </t>
  </si>
  <si>
    <t>CP 5 Luduş str. Crinului nr. 30/A</t>
  </si>
  <si>
    <t>Reparaţii faţadă, băi , gard, modernizare module, cantină</t>
  </si>
  <si>
    <t>Service auto</t>
  </si>
  <si>
    <t>Pavilion central</t>
  </si>
  <si>
    <t>Reabilitare acoperiş</t>
  </si>
  <si>
    <t>Spălătorie</t>
  </si>
  <si>
    <t>Curtea spitalului</t>
  </si>
  <si>
    <t>Asfaltare alee</t>
  </si>
  <si>
    <t>Laborator de anatomie patologică</t>
  </si>
  <si>
    <t>Reabilitare clădire şi acoperiş</t>
  </si>
  <si>
    <t>Secţiile spitalului</t>
  </si>
  <si>
    <t>Reparaţii şi igienizări interioare la secţiile spitalului</t>
  </si>
  <si>
    <t>P-ţa Trandafirilor nr. 5</t>
  </si>
  <si>
    <t>Reparaţii curente: zugrăveli, vopsitorii, repararea teracotelor, izolare fonică</t>
  </si>
  <si>
    <t>Sediul Administrativ</t>
  </si>
  <si>
    <t>Zugrăveli birouri Consiliului Judeţean</t>
  </si>
  <si>
    <t>Reparaţii curente(auto, calculatoare)</t>
  </si>
  <si>
    <t>Platforma de îmbarcare -  debarcare</t>
  </si>
  <si>
    <t>Recolmatare rosturi</t>
  </si>
  <si>
    <t>Alei şi drumuri de incintă</t>
  </si>
  <si>
    <t>Reparaţii strat de uzură</t>
  </si>
  <si>
    <t>Sistem de canalizare ape menajere</t>
  </si>
  <si>
    <t>Reparaţii staţia de pompare ape uzate</t>
  </si>
  <si>
    <t>Recompartimentări şi reparaţii capitale</t>
  </si>
  <si>
    <t>Pavilion pază</t>
  </si>
  <si>
    <t>Suprafeţe de mişcare</t>
  </si>
  <si>
    <t>Refacere marcaje</t>
  </si>
  <si>
    <t>Platforme parcare</t>
  </si>
  <si>
    <t>Asfaltare parcare</t>
  </si>
  <si>
    <t>Iluminat exterior</t>
  </si>
  <si>
    <t>Reparaţii şi extindere</t>
  </si>
  <si>
    <t>5+5</t>
  </si>
  <si>
    <t>RK şi extindere balizare clădiri aeroport</t>
  </si>
  <si>
    <t xml:space="preserve">Biblioteca Judeteana Mures                          </t>
  </si>
  <si>
    <t>Aleea Carpaţi Filiala nr. 1</t>
  </si>
  <si>
    <t>Reparaţii la acoperiş şi amenajări interioare: tencuieli şi zugrăveli; reabilitarea sistemului de iluminat; amenajarea unui grup sanitar;</t>
  </si>
  <si>
    <t>Lucrări de ignifugare la rafturile din material lemnos</t>
  </si>
  <si>
    <t>Lucrări de restaurare mobilier vechi</t>
  </si>
  <si>
    <t>Reparaţii la faţada principală*</t>
  </si>
  <si>
    <t>Înlocuirea parţială a ferestrelor deteriorate şi degradate</t>
  </si>
  <si>
    <t>Lucrări de reparaţii:secţia documentară, secretariat, direcţiune</t>
  </si>
  <si>
    <t>Casa de tip familial str. Trebely nr. 3</t>
  </si>
  <si>
    <t>Casa de tip familial Ceuaşu de Cîmpie nr. 43</t>
  </si>
  <si>
    <t>Casa de tip familial Ceuaşu de Cîmpie nr. 417</t>
  </si>
  <si>
    <t>Casa de tip familial Ceuaşu de Cîmpie nr. 185</t>
  </si>
  <si>
    <t>Sistem de obstacolare</t>
  </si>
  <si>
    <t>Revizuire şi compl. la reţele electrice*</t>
  </si>
  <si>
    <t>Expoziţia de bază de istorie str. Enescu nr. 2</t>
  </si>
  <si>
    <t>Reparaţii curente autovehicule din dotare, calculatoare, imprimante, copiator</t>
  </si>
  <si>
    <t>600 buc.</t>
  </si>
  <si>
    <t>Şcoala nouă</t>
  </si>
  <si>
    <t>Reparaţii curente şi igienizări interioare</t>
  </si>
  <si>
    <t>Sala de sport</t>
  </si>
  <si>
    <t xml:space="preserve">Reparaţii acoperiş </t>
  </si>
  <si>
    <t>Şcoala veche</t>
  </si>
  <si>
    <t>Atelier şcoală 8 încăperi</t>
  </si>
  <si>
    <t>Dâmbu Pietros Filiala nr. 3</t>
  </si>
  <si>
    <t>Reparaţii interioare şi amenajarea unui grup sanitar</t>
  </si>
  <si>
    <t>Respectarea normelor PSI</t>
  </si>
  <si>
    <t>Sla de lectură</t>
  </si>
  <si>
    <t>Reparaţii orgă</t>
  </si>
  <si>
    <t>51.27</t>
  </si>
  <si>
    <t>Amenajare sala mică de şedinţe*</t>
  </si>
  <si>
    <t>Restaurare holul principal*</t>
  </si>
  <si>
    <t>Reparaţii la holurile laterale de acces*</t>
  </si>
  <si>
    <t>Montarea unui grilaj la terasa Turnului cu ceas</t>
  </si>
  <si>
    <t xml:space="preserve">CONSILIUL JUDETEAN MURES   </t>
  </si>
  <si>
    <t xml:space="preserve">CENTRUL MILITAR JUDEŢEAN </t>
  </si>
  <si>
    <t xml:space="preserve">SC. SPECIALA NR. 1 TG.MURES </t>
  </si>
  <si>
    <t xml:space="preserve">SC. PROF. SPECIALA  REGHIN    </t>
  </si>
  <si>
    <t xml:space="preserve">UNITATI  DE  CULTURA      </t>
  </si>
  <si>
    <t xml:space="preserve">Teatrul "ARIEL"           </t>
  </si>
  <si>
    <t xml:space="preserve">Filarmonica de Stat Tîrgu Mureş   </t>
  </si>
  <si>
    <t xml:space="preserve">Scoala de Arte                                                            </t>
  </si>
  <si>
    <t xml:space="preserve">Muzeul Judetean MURES                             </t>
  </si>
  <si>
    <t xml:space="preserve">Biblioteca Judeteana Mures                           </t>
  </si>
  <si>
    <t xml:space="preserve">Administratia Palatului Culturii </t>
  </si>
  <si>
    <t xml:space="preserve">D.G.A.S.P.C. MUREŞ   </t>
  </si>
  <si>
    <t xml:space="preserve">SC. SPECIALA NR. 2 TG.MURES     </t>
  </si>
  <si>
    <t>59.27</t>
  </si>
  <si>
    <t>Înlocuirea mochetei uzate</t>
  </si>
  <si>
    <t>Restaurare vitralii Palatul Culturii Tg. Mureş</t>
  </si>
  <si>
    <t>Restaurare vitralii Sediul Administrativ*</t>
  </si>
  <si>
    <t>Reparaţii la clădirea din str. Mărăşti nr. 8</t>
  </si>
  <si>
    <t>Muzeul din str. Mărăşti nr. 8</t>
  </si>
  <si>
    <t xml:space="preserve">AEROPORT                                                        </t>
  </si>
  <si>
    <t>SERVICIUL JUD. SALVAMONT</t>
  </si>
  <si>
    <t xml:space="preserve">SPITALUL MUN. TÂRNĂVENI      </t>
  </si>
  <si>
    <t>Sala mică, Sala de Oglinzi, Sala de cor</t>
  </si>
  <si>
    <t xml:space="preserve">D.G.A.S.P.C. Mureş str. Trebely nr. 7  </t>
  </si>
  <si>
    <t>Reparaţii la Centrală termică din Sediul Administrativ*</t>
  </si>
  <si>
    <t>Zugrăveli exterioare şi interioare cu reabilitarea ornamentaţiei exterioară corp "B" castel</t>
  </si>
  <si>
    <t>Reamenajarea spălătoriei şi uscătoriei</t>
  </si>
  <si>
    <t>Terminarea pavârii aleelor de circulaţie pentru asistaţi</t>
  </si>
  <si>
    <t>Reamenajarea a două saloane cu grupuri sanitare aferente în corp "B"</t>
  </si>
  <si>
    <t>Reabilitarea parţială a acoperişului Corp "B"</t>
  </si>
  <si>
    <t>Ignifugarea sistemului de acoperiş Corp "B"</t>
  </si>
  <si>
    <t>Reamenajarea băilor şi toaletelor corp "B"</t>
  </si>
  <si>
    <t>Procurarea şi instalarea unei CT pentru furnizarea căldurii şi apei calde necesare secţiilor şi serviciilor</t>
  </si>
  <si>
    <t>Revizuire reţelei interioară de electrificare Corp "B"</t>
  </si>
  <si>
    <t>Terminarea restructurii corp corp "A"</t>
  </si>
  <si>
    <t>Amenajarea şi dotarea unei săli de fizioterapie</t>
  </si>
  <si>
    <t>Reabilitarea sistemukui de canalizare interioară prin construirea a 2 fose septice</t>
  </si>
  <si>
    <t>Schimbarea gardului paralel cu drumul judeţean</t>
  </si>
  <si>
    <t>TOTAL</t>
  </si>
  <si>
    <t>Igienizări, zugrăveli, padimente, instalaţii apă, sanitare, reparaţii, vopsitorii, amenajări grupuri sanitare(procurare materiale - execuţie în regie proprie)</t>
  </si>
  <si>
    <t>Reparaţii la clădirea muzeului Etnografic p-ţa Trandafirilor</t>
  </si>
  <si>
    <t>Lucrări de hidroizolaţie la subsol, zugrăveli</t>
  </si>
  <si>
    <t xml:space="preserve">Muzeul de ştinţele naturii, str. Horea                           </t>
  </si>
  <si>
    <t>Muzeul de artă, Palatul Culturii</t>
  </si>
  <si>
    <t>Observaţii</t>
  </si>
  <si>
    <t>Program 2007     -lei-         solicitat</t>
  </si>
  <si>
    <t>Program 2007     -lei-         propus de executiv</t>
  </si>
  <si>
    <t>Program 2007     -lei-         aprobat</t>
  </si>
  <si>
    <t>Refacere faţadă, ornamente interioare şi reparare acoperiş la Corp A; zugrăveli exterioare Corp A,B,C, reparaţii 2 porţi de acces auto şi persoane</t>
  </si>
  <si>
    <t>Consolidarea mansardei, construirea unui birou şi a unei băi, repararea acoperişului şi igienizări</t>
  </si>
  <si>
    <t>Amenajarea unei săli pentru izolarea copiilor</t>
  </si>
  <si>
    <t>Amenajare baie, vestiar, sală sport, solar şi igienizări</t>
  </si>
  <si>
    <t>Înlocuire uşi şi ferestre, acoperiş, solar şi igienizări</t>
  </si>
  <si>
    <t>Cameră kinoterapie, înlocuire uşi şi ferestre, acoperiş, canalizare, gard, staţia de epurare şi igienizări</t>
  </si>
  <si>
    <t>Reparaţii exterioare, reconstrucţia scărilor int., reparaţii la inst. electrică, sanitare, canalizare şi igienizări</t>
  </si>
  <si>
    <t>Reparaţii acoperiş, mansardare, montare gresie şi faianţă la spălătorie, geamuri termopan, igienizări interioare</t>
  </si>
  <si>
    <t>Igienizăr, reparaţii autoturisme, jaluzele, instalaţii sanitare şi neprevăzute</t>
  </si>
  <si>
    <t xml:space="preserve">Reparaţii şi zugrăveli int. şi ext., reparaţii tâmplărie, bloc alimentar, magazie mat., garaj, gard </t>
  </si>
  <si>
    <t>Intreţinere curentă</t>
  </si>
  <si>
    <t>Refacere branşament gaz</t>
  </si>
  <si>
    <t>SPITAL CLINIC JUDEŢEAN</t>
  </si>
  <si>
    <t>Amenajare Unitate Primiri Urgenţe</t>
  </si>
  <si>
    <t>Zugrăveli, vopsitorii, delimitări spaţii</t>
  </si>
  <si>
    <t>Reparaţii Clinica TBC</t>
  </si>
  <si>
    <t>Igienizări, vopsitorii, inst. Oxigen</t>
  </si>
  <si>
    <t>Reparaţii şi modernizări la Clinica de Oncologie</t>
  </si>
  <si>
    <t>Reamenajare Bloc Operator CL. Neurochirurgie</t>
  </si>
  <si>
    <t>Reamenajare circuite funcţionale la Laboratorul Central</t>
  </si>
  <si>
    <t xml:space="preserve">Recompartimentări </t>
  </si>
  <si>
    <t>Reparaţii şi amenajări Laborator SIDA (Infecţioase I)</t>
  </si>
  <si>
    <t>Reparaţii acoperiş Cl. Medicală nr. III</t>
  </si>
  <si>
    <t>Amenajări Laborator Cl. Medicală nr. III</t>
  </si>
  <si>
    <t>Reparaţii instalaţii şi finisaje interioare</t>
  </si>
  <si>
    <t>84.27</t>
  </si>
  <si>
    <t>Bloc cu opt apartamente</t>
  </si>
  <si>
    <t>Centrală termică</t>
  </si>
  <si>
    <t>68.27</t>
  </si>
  <si>
    <t>Modernizare</t>
  </si>
  <si>
    <t>Platformă deşeuri menajere</t>
  </si>
  <si>
    <t>Extindere, îngrădire şi compartimentare</t>
  </si>
  <si>
    <t>Aerogară</t>
  </si>
  <si>
    <t>Reparaţii hidroizolaţii</t>
  </si>
  <si>
    <t>Grup social</t>
  </si>
  <si>
    <t>Reparaţii acoperiş</t>
  </si>
  <si>
    <t>CIA     TOTAL</t>
  </si>
  <si>
    <t>HG</t>
  </si>
  <si>
    <t xml:space="preserve">TOTAL D.G.A.S.P.C. MUREŞ din care:  </t>
  </si>
  <si>
    <t>D.G.A.S.P.C. Mureş str. Trebely nr. 7</t>
  </si>
  <si>
    <t>Refacere fatada, ornamente, tencuieli, zugraveli Corp A</t>
  </si>
  <si>
    <t>Refacere ornamente interioare, vopsitorii, reparatii, Corp A</t>
  </si>
  <si>
    <t>Reparatii acoperis Corp A</t>
  </si>
  <si>
    <t>Zugraveli exterioare Corp  B, C</t>
  </si>
  <si>
    <t>Reparatii 2 porti de acces auto si personal</t>
  </si>
  <si>
    <t>Amenajare 2 bai pentru personal</t>
  </si>
  <si>
    <t>Centre Rezidenţiale</t>
  </si>
  <si>
    <t>Str. Trebely Nr.3</t>
  </si>
  <si>
    <t>Consolidarea mansardei, amenajare birou si baie</t>
  </si>
  <si>
    <t>Reparatii acoperis</t>
  </si>
  <si>
    <t>Igienizari, reparatii curente</t>
  </si>
  <si>
    <t>Ceuaşu de Cîmpie nr. 417</t>
  </si>
  <si>
    <t>Amenajare baie, vestiar, sala sport, solar</t>
  </si>
  <si>
    <t>Reparatii usi, ferestre</t>
  </si>
  <si>
    <t xml:space="preserve">Amenajarea unei sali pentru izolarea copiilor </t>
  </si>
  <si>
    <t>Igienizari si reparatii curente</t>
  </si>
  <si>
    <t>Ceuaşu de Cîmpie nr. 43</t>
  </si>
  <si>
    <t>Reparatii usi, ferestre, igienizari, reparatii curente</t>
  </si>
  <si>
    <t>Amenajare solar</t>
  </si>
  <si>
    <t>Ceuaşu de Cîmpie nr. 185</t>
  </si>
  <si>
    <t>Reparatii gard</t>
  </si>
  <si>
    <t>str. Strâmbă nr. 31</t>
  </si>
  <si>
    <t>Igienizare interioara, reparatii curente, gresie in bucatarie</t>
  </si>
  <si>
    <t>str. Slatinei nr. 13</t>
  </si>
  <si>
    <t>Igienizare interioara, reparatii curente</t>
  </si>
  <si>
    <t>str. Turnu Roşu nr. 3B</t>
  </si>
  <si>
    <t>str. Branului nr. 3</t>
  </si>
  <si>
    <t>SIRU Tg. Mureş, str. Revoluţiei nr. 45</t>
  </si>
  <si>
    <t>Reparatii bransamente gaz SIRU</t>
  </si>
  <si>
    <t>Reparatii exterioare (reconditionari, aspect, reparatii), igienizari</t>
  </si>
  <si>
    <t>Reconstructia scarilor interioare</t>
  </si>
  <si>
    <t>Repararea si adaptarea retelei electrice la necesitatile actuale</t>
  </si>
  <si>
    <t>Igienizari interioare, reparatii curente, vopsitorii</t>
  </si>
  <si>
    <t>Reparatia instalatiei sanitare si apa-canalizare</t>
  </si>
  <si>
    <t>Materna str. Salcâmilor nr. 22</t>
  </si>
  <si>
    <t>Reparatie acoperis si igienizari</t>
  </si>
  <si>
    <t>Amenajare mansarda</t>
  </si>
  <si>
    <t>Montare gresie si faianta in spalatoria de la subsol</t>
  </si>
  <si>
    <t>Reparatii geamuri si usi</t>
  </si>
  <si>
    <t xml:space="preserve">Case de tip familial </t>
  </si>
  <si>
    <t>Reparatii acoperis, jgheaburi de scurgere</t>
  </si>
  <si>
    <t>Igienizari, reparatii curente, vopsitorii</t>
  </si>
  <si>
    <t>Reparatii garduri</t>
  </si>
  <si>
    <t>Complex de Servicii Comunitare</t>
  </si>
  <si>
    <t>Sighişoara, str. Margaretelor nr. 16</t>
  </si>
  <si>
    <t>Igienizari si reparatii curente, vopsitorii</t>
  </si>
  <si>
    <t>Reparatii Dacia Papuc si Citroen</t>
  </si>
  <si>
    <t>Reparatii jaluzele</t>
  </si>
  <si>
    <t>Reparatii instalatie sanitara</t>
  </si>
  <si>
    <t>Neprevazute</t>
  </si>
  <si>
    <t>Zau de Cîmpie, str. Parcului nr. 1</t>
  </si>
  <si>
    <t>Reparatii exterioare cladire</t>
  </si>
  <si>
    <t>Reparatii drum de acces</t>
  </si>
  <si>
    <t>Reparatii masina utilitara Dacia</t>
  </si>
  <si>
    <t>Reparatii instalatii de apa</t>
  </si>
  <si>
    <t>Reparatii gard (190m)</t>
  </si>
  <si>
    <t>Case de tip familial Reghin</t>
  </si>
  <si>
    <t>str. Castelului nr. 12 (CP8)</t>
  </si>
  <si>
    <t xml:space="preserve">Igienizari, reparatii curente, vopsitorii </t>
  </si>
  <si>
    <t>Reparatii bloc alimentar, spalatorie, magazie materiale, garaj</t>
  </si>
  <si>
    <t>Reparatii gard (400m)</t>
  </si>
  <si>
    <t>Centrul de plasament nr.5 Ludus</t>
  </si>
  <si>
    <t xml:space="preserve">Intretinere si interventii minimale </t>
  </si>
  <si>
    <t>Program 2007      -lei-             propus de executiv</t>
  </si>
  <si>
    <t>Program 2007      -lei-           solicitat</t>
  </si>
  <si>
    <t>Program 2007       -lei-           aprobat</t>
  </si>
  <si>
    <t>Proiect +exec.</t>
  </si>
  <si>
    <t xml:space="preserve">CENTRUL ŞCOLAR  PENTRU EDUCAŢIE INCLUZIVĂ NR. 2      </t>
  </si>
  <si>
    <t xml:space="preserve">CENTRUL ŞCOLAR  PENTRU EDUCAŢIE INCLUZIVĂ NR. 1      </t>
  </si>
  <si>
    <t xml:space="preserve">Program 2007  solicitat        -lei-    </t>
  </si>
  <si>
    <t xml:space="preserve">Program 2007 propus de executiv -lei- </t>
  </si>
  <si>
    <t xml:space="preserve">Program 2007 propus -lei-  </t>
  </si>
  <si>
    <t>Reparaţie freză</t>
  </si>
  <si>
    <t>Montare gresie şi faianţă în spălătorie şi igienizări</t>
  </si>
  <si>
    <t>Igienizări, reparaţii curente</t>
  </si>
  <si>
    <t>Reparaţii auto şi igienizări</t>
  </si>
  <si>
    <t>Influenţă</t>
  </si>
  <si>
    <t>Valori rectificate</t>
  </si>
  <si>
    <t>Schimbare tâmplărie</t>
  </si>
  <si>
    <t>60.20.02</t>
  </si>
  <si>
    <t>65.20.02</t>
  </si>
  <si>
    <t>67.20.02</t>
  </si>
  <si>
    <t>51.20.02</t>
  </si>
  <si>
    <t>68.20.02</t>
  </si>
  <si>
    <t>84.20.02</t>
  </si>
  <si>
    <t>54.20.02</t>
  </si>
  <si>
    <t>Ignifugare</t>
  </si>
  <si>
    <t>Lucrări de reparaţii la instalaţia electrică</t>
  </si>
  <si>
    <t xml:space="preserve">Program 2007          -lei-  </t>
  </si>
  <si>
    <t>Amenajare expoziţie</t>
  </si>
  <si>
    <t>Program cultural "Viaţa monahală şi Mănăstirea franciscană din Tîrgu Mureş"</t>
  </si>
  <si>
    <t>Program cultural "Habitat pe Valea Mureşului Superior"</t>
  </si>
  <si>
    <t>Reparare învelitoare şi şarpantă</t>
  </si>
  <si>
    <t>Clădire str. Avram Iancu nr.2</t>
  </si>
  <si>
    <t>Reparaţie instalaţie de încălzire sală de sport</t>
  </si>
  <si>
    <t>Clădirea şcolii</t>
  </si>
  <si>
    <t>Reparaţii curente</t>
  </si>
  <si>
    <t>Reparaţii Pavilion A, consolidare Pavilion B, igienizări, reparaţii trotuare, alei şi drum interior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</si>
</sst>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30">
    <font>
      <sz val="10"/>
      <name val="Arial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color indexed="14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Arial Narrow"/>
      <family val="2"/>
    </font>
    <font>
      <b/>
      <i/>
      <sz val="9"/>
      <color indexed="10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8"/>
      <name val="Arial Narrow"/>
      <family val="2"/>
    </font>
    <font>
      <b/>
      <sz val="9"/>
      <color indexed="18"/>
      <name val="Arial Narrow"/>
      <family val="2"/>
    </font>
    <font>
      <b/>
      <sz val="9"/>
      <color indexed="10"/>
      <name val="Arial Narrow"/>
      <family val="2"/>
    </font>
    <font>
      <b/>
      <i/>
      <sz val="9"/>
      <color indexed="8"/>
      <name val="Arial Narrow"/>
      <family val="2"/>
    </font>
    <font>
      <b/>
      <i/>
      <sz val="9"/>
      <name val="Arial Narrow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3" xfId="0" applyFont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wrapText="1"/>
    </xf>
    <xf numFmtId="0" fontId="3" fillId="0" borderId="3" xfId="17" applyFont="1" applyBorder="1" applyAlignment="1">
      <alignment horizontal="center" vertical="center"/>
      <protection/>
    </xf>
    <xf numFmtId="49" fontId="3" fillId="0" borderId="3" xfId="17" applyNumberFormat="1" applyFont="1" applyBorder="1" applyAlignment="1">
      <alignment vertical="center" wrapText="1"/>
      <protection/>
    </xf>
    <xf numFmtId="3" fontId="3" fillId="0" borderId="3" xfId="17" applyNumberFormat="1" applyFont="1" applyBorder="1" applyAlignment="1">
      <alignment horizontal="left" vertical="center" wrapText="1"/>
      <protection/>
    </xf>
    <xf numFmtId="3" fontId="3" fillId="0" borderId="3" xfId="17" applyNumberFormat="1" applyFont="1" applyBorder="1" applyAlignment="1">
      <alignment horizontal="right" vertical="center"/>
      <protection/>
    </xf>
    <xf numFmtId="0" fontId="1" fillId="0" borderId="0" xfId="0" applyFont="1" applyBorder="1" applyAlignment="1">
      <alignment/>
    </xf>
    <xf numFmtId="0" fontId="3" fillId="0" borderId="3" xfId="17" applyFont="1" applyBorder="1" applyAlignment="1">
      <alignment vertical="center" wrapText="1"/>
      <protection/>
    </xf>
    <xf numFmtId="0" fontId="3" fillId="4" borderId="3" xfId="17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/>
    </xf>
    <xf numFmtId="3" fontId="3" fillId="4" borderId="0" xfId="0" applyNumberFormat="1" applyFont="1" applyFill="1" applyBorder="1" applyAlignment="1">
      <alignment wrapText="1"/>
    </xf>
    <xf numFmtId="3" fontId="1" fillId="4" borderId="0" xfId="0" applyNumberFormat="1" applyFont="1" applyFill="1" applyBorder="1" applyAlignment="1">
      <alignment/>
    </xf>
    <xf numFmtId="0" fontId="3" fillId="4" borderId="0" xfId="0" applyFont="1" applyFill="1" applyAlignment="1">
      <alignment/>
    </xf>
    <xf numFmtId="0" fontId="8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0" fontId="3" fillId="4" borderId="3" xfId="0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/>
    </xf>
    <xf numFmtId="3" fontId="7" fillId="0" borderId="3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0" fontId="6" fillId="0" borderId="3" xfId="0" applyFont="1" applyBorder="1" applyAlignment="1">
      <alignment vertical="center"/>
    </xf>
    <xf numFmtId="0" fontId="3" fillId="4" borderId="3" xfId="0" applyFont="1" applyFill="1" applyBorder="1" applyAlignment="1">
      <alignment/>
    </xf>
    <xf numFmtId="3" fontId="3" fillId="4" borderId="3" xfId="0" applyNumberFormat="1" applyFont="1" applyFill="1" applyBorder="1" applyAlignment="1">
      <alignment wrapText="1"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3" fontId="3" fillId="3" borderId="3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/>
    </xf>
    <xf numFmtId="0" fontId="13" fillId="3" borderId="3" xfId="17" applyFont="1" applyFill="1" applyBorder="1" applyAlignment="1">
      <alignment vertical="center" wrapText="1"/>
      <protection/>
    </xf>
    <xf numFmtId="3" fontId="6" fillId="3" borderId="3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13" fillId="3" borderId="3" xfId="17" applyFont="1" applyFill="1" applyBorder="1" applyAlignment="1">
      <alignment horizontal="center" vertical="center"/>
      <protection/>
    </xf>
    <xf numFmtId="0" fontId="13" fillId="3" borderId="3" xfId="0" applyFont="1" applyFill="1" applyBorder="1" applyAlignment="1">
      <alignment horizontal="center" vertical="center"/>
    </xf>
    <xf numFmtId="3" fontId="13" fillId="3" borderId="3" xfId="17" applyNumberFormat="1" applyFont="1" applyFill="1" applyBorder="1" applyAlignment="1">
      <alignment horizontal="left" vertical="center" wrapText="1"/>
      <protection/>
    </xf>
    <xf numFmtId="3" fontId="13" fillId="3" borderId="3" xfId="17" applyNumberFormat="1" applyFont="1" applyFill="1" applyBorder="1" applyAlignment="1">
      <alignment horizontal="right" vertical="center"/>
      <protection/>
    </xf>
    <xf numFmtId="3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17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17" applyFont="1" applyBorder="1" applyAlignment="1">
      <alignment vertical="center" wrapText="1"/>
      <protection/>
    </xf>
    <xf numFmtId="3" fontId="3" fillId="0" borderId="0" xfId="17" applyNumberFormat="1" applyFont="1" applyBorder="1" applyAlignment="1">
      <alignment horizontal="left" vertical="center" wrapText="1"/>
      <protection/>
    </xf>
    <xf numFmtId="3" fontId="3" fillId="0" borderId="0" xfId="17" applyNumberFormat="1" applyFont="1" applyBorder="1" applyAlignment="1">
      <alignment horizontal="right" vertical="center"/>
      <protection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12" fillId="2" borderId="3" xfId="0" applyNumberFormat="1" applyFont="1" applyFill="1" applyBorder="1" applyAlignment="1">
      <alignment horizontal="right" vertical="center" wrapText="1"/>
    </xf>
    <xf numFmtId="3" fontId="12" fillId="2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3" fontId="16" fillId="0" borderId="3" xfId="0" applyNumberFormat="1" applyFont="1" applyFill="1" applyBorder="1" applyAlignment="1">
      <alignment/>
    </xf>
    <xf numFmtId="0" fontId="12" fillId="4" borderId="3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3" fontId="14" fillId="4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3" fontId="14" fillId="4" borderId="3" xfId="0" applyNumberFormat="1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 wrapText="1"/>
    </xf>
    <xf numFmtId="3" fontId="18" fillId="2" borderId="3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9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vertical="center" wrapText="1"/>
    </xf>
    <xf numFmtId="3" fontId="19" fillId="3" borderId="3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4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 wrapText="1"/>
    </xf>
    <xf numFmtId="3" fontId="19" fillId="3" borderId="3" xfId="0" applyNumberFormat="1" applyFont="1" applyFill="1" applyBorder="1" applyAlignment="1">
      <alignment/>
    </xf>
    <xf numFmtId="0" fontId="19" fillId="3" borderId="3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/>
    </xf>
    <xf numFmtId="0" fontId="19" fillId="0" borderId="3" xfId="0" applyFont="1" applyBorder="1" applyAlignment="1">
      <alignment/>
    </xf>
    <xf numFmtId="3" fontId="19" fillId="3" borderId="3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20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3" fontId="21" fillId="0" borderId="3" xfId="0" applyNumberFormat="1" applyFont="1" applyBorder="1" applyAlignment="1">
      <alignment vertical="center"/>
    </xf>
    <xf numFmtId="3" fontId="22" fillId="0" borderId="3" xfId="0" applyNumberFormat="1" applyFont="1" applyBorder="1" applyAlignment="1">
      <alignment vertical="center" wrapText="1"/>
    </xf>
    <xf numFmtId="0" fontId="21" fillId="0" borderId="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3" fontId="21" fillId="0" borderId="3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wrapText="1"/>
    </xf>
    <xf numFmtId="3" fontId="22" fillId="0" borderId="7" xfId="0" applyNumberFormat="1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 vertical="center"/>
    </xf>
    <xf numFmtId="3" fontId="21" fillId="0" borderId="5" xfId="0" applyNumberFormat="1" applyFont="1" applyBorder="1" applyAlignment="1">
      <alignment wrapText="1"/>
    </xf>
    <xf numFmtId="0" fontId="0" fillId="0" borderId="3" xfId="0" applyFont="1" applyBorder="1" applyAlignment="1">
      <alignment horizontal="left" vertical="center" wrapText="1"/>
    </xf>
    <xf numFmtId="3" fontId="20" fillId="0" borderId="3" xfId="0" applyNumberFormat="1" applyFont="1" applyBorder="1" applyAlignment="1">
      <alignment wrapText="1"/>
    </xf>
    <xf numFmtId="0" fontId="20" fillId="0" borderId="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 horizontal="left" vertical="center" wrapText="1"/>
    </xf>
    <xf numFmtId="3" fontId="20" fillId="0" borderId="3" xfId="0" applyNumberFormat="1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vertical="center" wrapText="1"/>
    </xf>
    <xf numFmtId="3" fontId="19" fillId="3" borderId="3" xfId="0" applyNumberFormat="1" applyFont="1" applyFill="1" applyBorder="1" applyAlignment="1">
      <alignment horizontal="right" vertical="center" wrapText="1"/>
    </xf>
    <xf numFmtId="0" fontId="20" fillId="3" borderId="3" xfId="0" applyFont="1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left" vertical="center" wrapText="1"/>
    </xf>
    <xf numFmtId="0" fontId="24" fillId="4" borderId="3" xfId="0" applyFont="1" applyFill="1" applyBorder="1" applyAlignment="1">
      <alignment horizontal="center" vertical="center" wrapText="1"/>
    </xf>
    <xf numFmtId="3" fontId="24" fillId="4" borderId="3" xfId="0" applyNumberFormat="1" applyFont="1" applyFill="1" applyBorder="1" applyAlignment="1">
      <alignment horizontal="right" vertical="center" wrapText="1"/>
    </xf>
    <xf numFmtId="0" fontId="20" fillId="4" borderId="3" xfId="0" applyFont="1" applyFill="1" applyBorder="1" applyAlignment="1">
      <alignment vertical="center"/>
    </xf>
    <xf numFmtId="0" fontId="25" fillId="4" borderId="8" xfId="0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0" fontId="20" fillId="4" borderId="8" xfId="0" applyFont="1" applyFill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20" fillId="0" borderId="8" xfId="0" applyFont="1" applyBorder="1" applyAlignment="1">
      <alignment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25" fillId="0" borderId="3" xfId="0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20" fillId="0" borderId="8" xfId="0" applyFont="1" applyBorder="1" applyAlignment="1">
      <alignment horizontal="left" vertical="center" wrapText="1"/>
    </xf>
    <xf numFmtId="0" fontId="27" fillId="4" borderId="3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4" fillId="4" borderId="3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vertical="center" wrapText="1"/>
    </xf>
    <xf numFmtId="0" fontId="0" fillId="4" borderId="3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3" fontId="17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24" fillId="4" borderId="3" xfId="0" applyFont="1" applyFill="1" applyBorder="1" applyAlignment="1">
      <alignment horizontal="center"/>
    </xf>
    <xf numFmtId="0" fontId="24" fillId="4" borderId="3" xfId="0" applyFont="1" applyFill="1" applyBorder="1" applyAlignment="1">
      <alignment wrapText="1"/>
    </xf>
    <xf numFmtId="3" fontId="26" fillId="0" borderId="3" xfId="0" applyNumberFormat="1" applyFont="1" applyFill="1" applyBorder="1" applyAlignment="1">
      <alignment/>
    </xf>
    <xf numFmtId="0" fontId="27" fillId="2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vertical="center" wrapText="1"/>
    </xf>
    <xf numFmtId="3" fontId="27" fillId="2" borderId="3" xfId="0" applyNumberFormat="1" applyFont="1" applyFill="1" applyBorder="1" applyAlignment="1">
      <alignment horizontal="right" vertical="center" wrapText="1"/>
    </xf>
    <xf numFmtId="0" fontId="27" fillId="2" borderId="3" xfId="0" applyFont="1" applyFill="1" applyBorder="1" applyAlignment="1">
      <alignment vertical="center"/>
    </xf>
    <xf numFmtId="3" fontId="20" fillId="0" borderId="3" xfId="0" applyNumberFormat="1" applyFont="1" applyBorder="1" applyAlignment="1">
      <alignment horizontal="right" vertical="center" wrapText="1"/>
    </xf>
    <xf numFmtId="0" fontId="27" fillId="4" borderId="3" xfId="0" applyFont="1" applyFill="1" applyBorder="1" applyAlignment="1">
      <alignment horizontal="center" vertical="center" wrapText="1"/>
    </xf>
    <xf numFmtId="3" fontId="27" fillId="4" borderId="3" xfId="0" applyNumberFormat="1" applyFont="1" applyFill="1" applyBorder="1" applyAlignment="1">
      <alignment horizontal="right" vertical="center" wrapText="1"/>
    </xf>
    <xf numFmtId="3" fontId="19" fillId="3" borderId="3" xfId="0" applyNumberFormat="1" applyFont="1" applyFill="1" applyBorder="1" applyAlignment="1">
      <alignment wrapText="1"/>
    </xf>
    <xf numFmtId="0" fontId="28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/>
    </xf>
    <xf numFmtId="3" fontId="0" fillId="3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0" fillId="0" borderId="4" xfId="0" applyFont="1" applyBorder="1" applyAlignment="1">
      <alignment/>
    </xf>
    <xf numFmtId="3" fontId="20" fillId="0" borderId="2" xfId="0" applyNumberFormat="1" applyFont="1" applyBorder="1" applyAlignment="1">
      <alignment wrapText="1"/>
    </xf>
    <xf numFmtId="3" fontId="20" fillId="0" borderId="7" xfId="0" applyNumberFormat="1" applyFont="1" applyBorder="1" applyAlignment="1">
      <alignment wrapText="1"/>
    </xf>
    <xf numFmtId="3" fontId="20" fillId="0" borderId="5" xfId="0" applyNumberFormat="1" applyFont="1" applyBorder="1" applyAlignment="1">
      <alignment wrapText="1"/>
    </xf>
    <xf numFmtId="3" fontId="20" fillId="0" borderId="6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wrapText="1"/>
    </xf>
    <xf numFmtId="3" fontId="21" fillId="0" borderId="3" xfId="0" applyNumberFormat="1" applyFont="1" applyFill="1" applyBorder="1" applyAlignment="1">
      <alignment horizontal="left"/>
    </xf>
    <xf numFmtId="0" fontId="24" fillId="0" borderId="8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3" fontId="20" fillId="4" borderId="3" xfId="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3" fontId="24" fillId="0" borderId="3" xfId="0" applyNumberFormat="1" applyFont="1" applyBorder="1" applyAlignment="1">
      <alignment/>
    </xf>
    <xf numFmtId="3" fontId="19" fillId="0" borderId="3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3" fontId="20" fillId="0" borderId="2" xfId="0" applyNumberFormat="1" applyFont="1" applyBorder="1" applyAlignment="1">
      <alignment/>
    </xf>
    <xf numFmtId="3" fontId="20" fillId="0" borderId="7" xfId="0" applyNumberFormat="1" applyFont="1" applyBorder="1" applyAlignment="1">
      <alignment/>
    </xf>
    <xf numFmtId="3" fontId="20" fillId="0" borderId="5" xfId="0" applyNumberFormat="1" applyFont="1" applyBorder="1" applyAlignment="1">
      <alignment/>
    </xf>
    <xf numFmtId="3" fontId="20" fillId="0" borderId="2" xfId="0" applyNumberFormat="1" applyFont="1" applyBorder="1" applyAlignment="1">
      <alignment vertical="center"/>
    </xf>
    <xf numFmtId="3" fontId="20" fillId="0" borderId="7" xfId="0" applyNumberFormat="1" applyFont="1" applyBorder="1" applyAlignment="1">
      <alignment vertical="center"/>
    </xf>
    <xf numFmtId="3" fontId="20" fillId="0" borderId="5" xfId="0" applyNumberFormat="1" applyFont="1" applyBorder="1" applyAlignment="1">
      <alignment vertical="center"/>
    </xf>
    <xf numFmtId="3" fontId="0" fillId="4" borderId="3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20" fillId="0" borderId="10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" fontId="0" fillId="0" borderId="7" xfId="0" applyNumberFormat="1" applyFont="1" applyBorder="1" applyAlignment="1">
      <alignment vertical="center"/>
    </xf>
    <xf numFmtId="3" fontId="24" fillId="0" borderId="3" xfId="0" applyNumberFormat="1" applyFont="1" applyBorder="1" applyAlignment="1">
      <alignment vertical="center"/>
    </xf>
    <xf numFmtId="3" fontId="19" fillId="3" borderId="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3" fontId="19" fillId="0" borderId="3" xfId="0" applyNumberFormat="1" applyFont="1" applyBorder="1" applyAlignment="1">
      <alignment vertical="center"/>
    </xf>
    <xf numFmtId="3" fontId="20" fillId="0" borderId="2" xfId="0" applyNumberFormat="1" applyFont="1" applyBorder="1" applyAlignment="1">
      <alignment vertical="center" wrapText="1"/>
    </xf>
    <xf numFmtId="3" fontId="20" fillId="0" borderId="7" xfId="0" applyNumberFormat="1" applyFont="1" applyBorder="1" applyAlignment="1">
      <alignment vertical="center" wrapText="1"/>
    </xf>
    <xf numFmtId="3" fontId="20" fillId="0" borderId="5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24" fillId="4" borderId="2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Normal_Foaie1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20"/>
  <sheetViews>
    <sheetView zoomScaleSheetLayoutView="75" workbookViewId="0" topLeftCell="A1">
      <pane ySplit="2" topLeftCell="BM99" activePane="bottomLeft" state="frozen"/>
      <selection pane="topLeft" activeCell="A1" sqref="A1"/>
      <selection pane="bottomLeft" activeCell="F36" sqref="F36"/>
    </sheetView>
  </sheetViews>
  <sheetFormatPr defaultColWidth="9.140625" defaultRowHeight="12.75"/>
  <cols>
    <col min="1" max="1" width="3.28125" style="58" customWidth="1"/>
    <col min="2" max="2" width="6.28125" style="58" customWidth="1"/>
    <col min="3" max="3" width="25.28125" style="59" customWidth="1"/>
    <col min="4" max="4" width="33.57421875" style="60" customWidth="1"/>
    <col min="5" max="5" width="9.28125" style="61" customWidth="1"/>
    <col min="6" max="6" width="10.421875" style="62" customWidth="1"/>
    <col min="7" max="7" width="9.00390625" style="12" customWidth="1"/>
    <col min="8" max="8" width="9.140625" style="13" customWidth="1"/>
    <col min="9" max="9" width="6.7109375" style="12" customWidth="1"/>
    <col min="10" max="10" width="8.00390625" style="12" customWidth="1"/>
    <col min="11" max="11" width="6.8515625" style="12" customWidth="1"/>
    <col min="12" max="12" width="5.7109375" style="12" customWidth="1"/>
    <col min="13" max="13" width="5.28125" style="12" customWidth="1"/>
    <col min="14" max="14" width="6.28125" style="12" customWidth="1"/>
    <col min="15" max="15" width="7.8515625" style="55" customWidth="1"/>
    <col min="16" max="16384" width="9.140625" style="15" customWidth="1"/>
  </cols>
  <sheetData>
    <row r="1" spans="1:15" s="6" customFormat="1" ht="47.2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9</v>
      </c>
      <c r="G1" s="92"/>
      <c r="H1" s="5"/>
      <c r="I1" s="5"/>
      <c r="J1" s="5"/>
      <c r="K1" s="5"/>
      <c r="L1" s="5"/>
      <c r="M1" s="5"/>
      <c r="N1" s="5"/>
      <c r="O1" s="5"/>
    </row>
    <row r="2" spans="1:15" s="8" customFormat="1" ht="12" customHeight="1">
      <c r="A2" s="94" t="s">
        <v>5</v>
      </c>
      <c r="B2" s="95" t="s">
        <v>6</v>
      </c>
      <c r="C2" s="96" t="s">
        <v>7</v>
      </c>
      <c r="D2" s="97">
        <v>3</v>
      </c>
      <c r="E2" s="98">
        <v>4</v>
      </c>
      <c r="F2" s="97">
        <v>5</v>
      </c>
      <c r="G2" s="7"/>
      <c r="H2" s="7"/>
      <c r="I2" s="7"/>
      <c r="J2" s="7"/>
      <c r="K2" s="7"/>
      <c r="L2" s="7"/>
      <c r="M2" s="7"/>
      <c r="N2" s="7"/>
      <c r="O2" s="7"/>
    </row>
    <row r="3" spans="1:15" ht="13.5">
      <c r="A3" s="9"/>
      <c r="B3" s="9"/>
      <c r="C3" s="10" t="s">
        <v>8</v>
      </c>
      <c r="D3" s="11"/>
      <c r="E3" s="74"/>
      <c r="F3" s="11">
        <f>F4+F15+F18+F22+F24+F29+F59+F104+F113+F115</f>
        <v>9271644</v>
      </c>
      <c r="O3" s="14"/>
    </row>
    <row r="4" spans="1:15" s="20" customFormat="1" ht="13.5">
      <c r="A4" s="16"/>
      <c r="B4" s="16"/>
      <c r="C4" s="17" t="s">
        <v>141</v>
      </c>
      <c r="D4" s="18"/>
      <c r="E4" s="18"/>
      <c r="F4" s="18">
        <f>F5+F6+F7+F8+F9+F10+F11+F12+F13+F14</f>
        <v>1143000</v>
      </c>
      <c r="G4" s="19"/>
      <c r="H4" s="13"/>
      <c r="I4" s="19"/>
      <c r="J4" s="19"/>
      <c r="K4" s="19"/>
      <c r="L4" s="19"/>
      <c r="M4" s="19"/>
      <c r="N4" s="19"/>
      <c r="O4" s="14"/>
    </row>
    <row r="5" spans="1:15" ht="14.25" customHeight="1">
      <c r="A5" s="21">
        <v>1</v>
      </c>
      <c r="B5" s="21">
        <v>51.27</v>
      </c>
      <c r="C5" s="22" t="s">
        <v>89</v>
      </c>
      <c r="D5" s="23" t="s">
        <v>90</v>
      </c>
      <c r="E5" s="25"/>
      <c r="F5" s="25">
        <v>50000</v>
      </c>
      <c r="O5" s="14"/>
    </row>
    <row r="6" spans="1:15" ht="14.25" customHeight="1">
      <c r="A6" s="21">
        <v>2</v>
      </c>
      <c r="B6" s="21">
        <v>51.27</v>
      </c>
      <c r="C6" s="22"/>
      <c r="D6" s="23" t="s">
        <v>140</v>
      </c>
      <c r="E6" s="25"/>
      <c r="F6" s="25">
        <v>8000</v>
      </c>
      <c r="O6" s="14"/>
    </row>
    <row r="7" spans="1:15" ht="14.25" customHeight="1">
      <c r="A7" s="93">
        <v>3</v>
      </c>
      <c r="B7" s="21">
        <v>51.27</v>
      </c>
      <c r="C7" s="22"/>
      <c r="D7" s="22" t="s">
        <v>91</v>
      </c>
      <c r="E7" s="25"/>
      <c r="F7" s="25">
        <v>50000</v>
      </c>
      <c r="O7" s="14"/>
    </row>
    <row r="8" spans="1:15" ht="14.25" customHeight="1">
      <c r="A8" s="21">
        <v>4</v>
      </c>
      <c r="B8" s="21">
        <v>51.27</v>
      </c>
      <c r="C8" s="22"/>
      <c r="D8" s="23" t="s">
        <v>121</v>
      </c>
      <c r="E8" s="25"/>
      <c r="F8" s="25">
        <v>120000</v>
      </c>
      <c r="O8" s="14"/>
    </row>
    <row r="9" spans="1:15" ht="14.25" customHeight="1">
      <c r="A9" s="21">
        <v>5</v>
      </c>
      <c r="B9" s="21">
        <v>51.27</v>
      </c>
      <c r="C9" s="22"/>
      <c r="D9" s="23" t="s">
        <v>157</v>
      </c>
      <c r="E9" s="25"/>
      <c r="F9" s="25">
        <v>460000</v>
      </c>
      <c r="H9" s="50"/>
      <c r="O9" s="14"/>
    </row>
    <row r="10" spans="1:15" ht="14.25" customHeight="1">
      <c r="A10" s="93">
        <v>6</v>
      </c>
      <c r="B10" s="21">
        <v>51.27</v>
      </c>
      <c r="C10" s="22"/>
      <c r="D10" s="23" t="s">
        <v>113</v>
      </c>
      <c r="E10" s="25"/>
      <c r="F10" s="25">
        <v>300000</v>
      </c>
      <c r="O10" s="14"/>
    </row>
    <row r="11" spans="1:15" ht="14.25" customHeight="1">
      <c r="A11" s="21">
        <v>7</v>
      </c>
      <c r="B11" s="21" t="s">
        <v>136</v>
      </c>
      <c r="C11" s="22"/>
      <c r="D11" s="22" t="s">
        <v>137</v>
      </c>
      <c r="E11" s="25"/>
      <c r="F11" s="25">
        <v>50000</v>
      </c>
      <c r="O11" s="14"/>
    </row>
    <row r="12" spans="1:15" ht="13.5">
      <c r="A12" s="21">
        <v>8</v>
      </c>
      <c r="B12" s="21" t="s">
        <v>136</v>
      </c>
      <c r="C12" s="22"/>
      <c r="D12" s="22" t="s">
        <v>138</v>
      </c>
      <c r="E12" s="25"/>
      <c r="F12" s="25">
        <v>80000</v>
      </c>
      <c r="O12" s="14"/>
    </row>
    <row r="13" spans="1:15" ht="13.5">
      <c r="A13" s="93">
        <v>9</v>
      </c>
      <c r="B13" s="21" t="s">
        <v>136</v>
      </c>
      <c r="C13" s="22"/>
      <c r="D13" s="22" t="s">
        <v>139</v>
      </c>
      <c r="E13" s="25"/>
      <c r="F13" s="25">
        <v>5000</v>
      </c>
      <c r="O13" s="14"/>
    </row>
    <row r="14" spans="1:15" ht="13.5">
      <c r="A14" s="93">
        <v>10</v>
      </c>
      <c r="B14" s="21" t="s">
        <v>136</v>
      </c>
      <c r="C14" s="22"/>
      <c r="D14" s="22" t="s">
        <v>165</v>
      </c>
      <c r="E14" s="25"/>
      <c r="F14" s="25">
        <v>20000</v>
      </c>
      <c r="O14" s="14"/>
    </row>
    <row r="15" spans="1:15" s="28" customFormat="1" ht="13.5">
      <c r="A15" s="63"/>
      <c r="B15" s="63"/>
      <c r="C15" s="67" t="s">
        <v>142</v>
      </c>
      <c r="D15" s="64"/>
      <c r="E15" s="66"/>
      <c r="F15" s="80">
        <f>F16+F17</f>
        <v>425000</v>
      </c>
      <c r="G15" s="26"/>
      <c r="H15" s="27"/>
      <c r="I15" s="26"/>
      <c r="J15" s="26"/>
      <c r="K15" s="26"/>
      <c r="L15" s="26"/>
      <c r="M15" s="26"/>
      <c r="N15" s="26"/>
      <c r="O15" s="14"/>
    </row>
    <row r="16" spans="1:15" s="28" customFormat="1" ht="27">
      <c r="A16" s="21"/>
      <c r="B16" s="68">
        <v>60.27</v>
      </c>
      <c r="C16" s="29" t="s">
        <v>10</v>
      </c>
      <c r="D16" s="23" t="s">
        <v>11</v>
      </c>
      <c r="E16" s="25">
        <v>1820</v>
      </c>
      <c r="F16" s="25">
        <v>400000</v>
      </c>
      <c r="G16" s="26"/>
      <c r="H16" s="27"/>
      <c r="I16" s="26"/>
      <c r="J16" s="26"/>
      <c r="K16" s="26"/>
      <c r="L16" s="26"/>
      <c r="M16" s="26"/>
      <c r="N16" s="26"/>
      <c r="O16" s="14"/>
    </row>
    <row r="17" spans="1:15" s="28" customFormat="1" ht="27.75" customHeight="1">
      <c r="A17" s="21"/>
      <c r="B17" s="21">
        <v>60.27</v>
      </c>
      <c r="C17" s="29"/>
      <c r="D17" s="23" t="s">
        <v>123</v>
      </c>
      <c r="E17" s="25">
        <v>55</v>
      </c>
      <c r="F17" s="25">
        <v>25000</v>
      </c>
      <c r="G17" s="26"/>
      <c r="H17" s="27"/>
      <c r="I17" s="26"/>
      <c r="J17" s="26"/>
      <c r="K17" s="26"/>
      <c r="L17" s="26"/>
      <c r="M17" s="26"/>
      <c r="N17" s="26"/>
      <c r="O17" s="14"/>
    </row>
    <row r="18" spans="1:15" ht="15" customHeight="1">
      <c r="A18" s="16"/>
      <c r="B18" s="16"/>
      <c r="C18" s="17" t="s">
        <v>143</v>
      </c>
      <c r="D18" s="30"/>
      <c r="E18" s="18"/>
      <c r="F18" s="18">
        <f>F19+F20+F21</f>
        <v>74000</v>
      </c>
      <c r="O18" s="14"/>
    </row>
    <row r="19" spans="1:15" ht="13.5">
      <c r="A19" s="21">
        <v>1</v>
      </c>
      <c r="B19" s="21">
        <v>57.27</v>
      </c>
      <c r="C19" s="23"/>
      <c r="D19" s="24" t="s">
        <v>12</v>
      </c>
      <c r="E19" s="25">
        <v>2550</v>
      </c>
      <c r="F19" s="25">
        <v>54000</v>
      </c>
      <c r="O19" s="14"/>
    </row>
    <row r="20" spans="1:15" ht="13.5">
      <c r="A20" s="21">
        <v>2</v>
      </c>
      <c r="B20" s="21">
        <v>57.27</v>
      </c>
      <c r="C20" s="23"/>
      <c r="D20" s="34" t="s">
        <v>13</v>
      </c>
      <c r="E20" s="25">
        <v>480</v>
      </c>
      <c r="F20" s="25">
        <v>14000</v>
      </c>
      <c r="O20" s="14"/>
    </row>
    <row r="21" spans="1:15" ht="13.5">
      <c r="A21" s="21">
        <v>3</v>
      </c>
      <c r="B21" s="21">
        <v>57.27</v>
      </c>
      <c r="C21" s="23"/>
      <c r="D21" s="34" t="s">
        <v>114</v>
      </c>
      <c r="E21" s="25">
        <v>153</v>
      </c>
      <c r="F21" s="25">
        <v>6000</v>
      </c>
      <c r="O21" s="14"/>
    </row>
    <row r="22" spans="1:15" ht="13.5">
      <c r="A22" s="16"/>
      <c r="B22" s="16"/>
      <c r="C22" s="17" t="s">
        <v>153</v>
      </c>
      <c r="D22" s="30"/>
      <c r="E22" s="18"/>
      <c r="F22" s="30">
        <f>F23</f>
        <v>4000</v>
      </c>
      <c r="O22" s="14"/>
    </row>
    <row r="23" spans="1:15" ht="13.5">
      <c r="A23" s="31">
        <v>1</v>
      </c>
      <c r="B23" s="31">
        <v>57.27</v>
      </c>
      <c r="C23" s="35"/>
      <c r="D23" s="75" t="s">
        <v>14</v>
      </c>
      <c r="E23" s="33">
        <v>800</v>
      </c>
      <c r="F23" s="33">
        <v>4000</v>
      </c>
      <c r="O23" s="14"/>
    </row>
    <row r="24" spans="1:15" ht="14.25" customHeight="1">
      <c r="A24" s="16"/>
      <c r="B24" s="16"/>
      <c r="C24" s="17" t="s">
        <v>144</v>
      </c>
      <c r="D24" s="30"/>
      <c r="E24" s="18"/>
      <c r="F24" s="30">
        <f>F25+F26+F27+F28</f>
        <v>130000</v>
      </c>
      <c r="O24" s="14"/>
    </row>
    <row r="25" spans="1:15" s="28" customFormat="1" ht="13.5">
      <c r="A25" s="21">
        <v>1</v>
      </c>
      <c r="B25" s="31">
        <v>57.27</v>
      </c>
      <c r="C25" s="23" t="s">
        <v>125</v>
      </c>
      <c r="D25" s="24" t="s">
        <v>126</v>
      </c>
      <c r="E25" s="25">
        <v>4600</v>
      </c>
      <c r="F25" s="25">
        <v>20000</v>
      </c>
      <c r="G25" s="26"/>
      <c r="H25" s="13"/>
      <c r="I25" s="26"/>
      <c r="J25" s="26"/>
      <c r="K25" s="26"/>
      <c r="L25" s="26"/>
      <c r="M25" s="12"/>
      <c r="N25" s="26"/>
      <c r="O25" s="14"/>
    </row>
    <row r="26" spans="1:15" s="28" customFormat="1" ht="13.5">
      <c r="A26" s="21">
        <v>2</v>
      </c>
      <c r="B26" s="31">
        <v>57.27</v>
      </c>
      <c r="C26" s="23" t="s">
        <v>127</v>
      </c>
      <c r="D26" s="24" t="s">
        <v>128</v>
      </c>
      <c r="E26" s="25">
        <v>800</v>
      </c>
      <c r="F26" s="25">
        <v>80000</v>
      </c>
      <c r="G26" s="26"/>
      <c r="H26" s="13"/>
      <c r="I26" s="26"/>
      <c r="J26" s="26"/>
      <c r="K26" s="26"/>
      <c r="L26" s="26"/>
      <c r="M26" s="12"/>
      <c r="N26" s="26"/>
      <c r="O26" s="14"/>
    </row>
    <row r="27" spans="1:15" s="28" customFormat="1" ht="13.5">
      <c r="A27" s="21">
        <v>3</v>
      </c>
      <c r="B27" s="31">
        <v>57.27</v>
      </c>
      <c r="C27" s="23" t="s">
        <v>129</v>
      </c>
      <c r="D27" s="24" t="s">
        <v>126</v>
      </c>
      <c r="E27" s="25">
        <v>4000</v>
      </c>
      <c r="F27" s="25">
        <v>20000</v>
      </c>
      <c r="G27" s="26"/>
      <c r="H27" s="13"/>
      <c r="I27" s="26"/>
      <c r="J27" s="26"/>
      <c r="K27" s="26"/>
      <c r="L27" s="26"/>
      <c r="M27" s="12"/>
      <c r="N27" s="26"/>
      <c r="O27" s="14"/>
    </row>
    <row r="28" spans="1:15" ht="13.5" customHeight="1">
      <c r="A28" s="21">
        <v>4</v>
      </c>
      <c r="B28" s="31">
        <v>57.27</v>
      </c>
      <c r="C28" s="23" t="s">
        <v>130</v>
      </c>
      <c r="D28" s="24" t="s">
        <v>126</v>
      </c>
      <c r="E28" s="25">
        <v>1200</v>
      </c>
      <c r="F28" s="25">
        <v>10000</v>
      </c>
      <c r="O28" s="14"/>
    </row>
    <row r="29" spans="1:15" ht="13.5">
      <c r="A29" s="16"/>
      <c r="B29" s="16"/>
      <c r="C29" s="17" t="s">
        <v>145</v>
      </c>
      <c r="D29" s="30"/>
      <c r="E29" s="18"/>
      <c r="F29" s="30">
        <f>F30+F34+F32+F36+F45+F51</f>
        <v>2028177</v>
      </c>
      <c r="O29" s="14"/>
    </row>
    <row r="30" spans="1:15" ht="13.5">
      <c r="A30" s="39"/>
      <c r="B30" s="39"/>
      <c r="C30" s="40" t="s">
        <v>146</v>
      </c>
      <c r="D30" s="41"/>
      <c r="E30" s="42"/>
      <c r="F30" s="41">
        <f>F31</f>
        <v>1500</v>
      </c>
      <c r="O30" s="14"/>
    </row>
    <row r="31" spans="1:15" s="37" customFormat="1" ht="27">
      <c r="A31" s="21">
        <v>1</v>
      </c>
      <c r="B31" s="21">
        <v>59.27</v>
      </c>
      <c r="C31" s="23" t="s">
        <v>29</v>
      </c>
      <c r="D31" s="34" t="s">
        <v>30</v>
      </c>
      <c r="E31" s="25"/>
      <c r="F31" s="25">
        <v>1500</v>
      </c>
      <c r="G31" s="36"/>
      <c r="H31" s="38"/>
      <c r="I31" s="36"/>
      <c r="J31" s="36"/>
      <c r="K31" s="36"/>
      <c r="L31" s="36"/>
      <c r="M31" s="36"/>
      <c r="N31" s="36"/>
      <c r="O31" s="14"/>
    </row>
    <row r="32" spans="1:15" s="37" customFormat="1" ht="13.5">
      <c r="A32" s="39"/>
      <c r="B32" s="39"/>
      <c r="C32" s="40" t="s">
        <v>147</v>
      </c>
      <c r="D32" s="41"/>
      <c r="E32" s="42"/>
      <c r="F32" s="42">
        <f>F33</f>
        <v>100000</v>
      </c>
      <c r="G32" s="36"/>
      <c r="H32" s="38"/>
      <c r="I32" s="36"/>
      <c r="J32" s="36"/>
      <c r="K32" s="36"/>
      <c r="L32" s="36"/>
      <c r="M32" s="36"/>
      <c r="N32" s="36"/>
      <c r="O32" s="14"/>
    </row>
    <row r="33" spans="1:15" ht="13.5">
      <c r="A33" s="21">
        <v>1</v>
      </c>
      <c r="B33" s="21">
        <v>59.27</v>
      </c>
      <c r="C33" s="23"/>
      <c r="D33" s="23" t="s">
        <v>135</v>
      </c>
      <c r="E33" s="25"/>
      <c r="F33" s="25">
        <v>100000</v>
      </c>
      <c r="O33" s="14"/>
    </row>
    <row r="34" spans="1:15" s="36" customFormat="1" ht="13.5">
      <c r="A34" s="39"/>
      <c r="B34" s="39"/>
      <c r="C34" s="40" t="s">
        <v>148</v>
      </c>
      <c r="D34" s="41"/>
      <c r="E34" s="42"/>
      <c r="F34" s="42">
        <f>F35</f>
        <v>60000</v>
      </c>
      <c r="H34" s="38"/>
      <c r="O34" s="14"/>
    </row>
    <row r="35" spans="1:15" s="36" customFormat="1" ht="27">
      <c r="A35" s="21">
        <v>1</v>
      </c>
      <c r="B35" s="21">
        <v>59.27</v>
      </c>
      <c r="C35" s="23" t="s">
        <v>87</v>
      </c>
      <c r="D35" s="34" t="s">
        <v>88</v>
      </c>
      <c r="E35" s="25">
        <v>829</v>
      </c>
      <c r="F35" s="25">
        <v>60000</v>
      </c>
      <c r="H35" s="38"/>
      <c r="O35" s="14"/>
    </row>
    <row r="36" spans="1:15" s="36" customFormat="1" ht="13.5">
      <c r="A36" s="39"/>
      <c r="B36" s="39"/>
      <c r="C36" s="40" t="s">
        <v>149</v>
      </c>
      <c r="D36" s="41"/>
      <c r="E36" s="42"/>
      <c r="F36" s="41">
        <f>F37+F44+F39+F42+F43</f>
        <v>770000</v>
      </c>
      <c r="H36" s="38"/>
      <c r="O36" s="14"/>
    </row>
    <row r="37" spans="1:15" s="36" customFormat="1" ht="27">
      <c r="A37" s="21">
        <v>1</v>
      </c>
      <c r="B37" s="21">
        <v>59.27</v>
      </c>
      <c r="C37" s="23" t="s">
        <v>122</v>
      </c>
      <c r="D37" s="34" t="s">
        <v>15</v>
      </c>
      <c r="E37" s="25">
        <v>1000</v>
      </c>
      <c r="F37" s="25">
        <v>50000</v>
      </c>
      <c r="H37" s="38"/>
      <c r="O37" s="14"/>
    </row>
    <row r="38" spans="1:15" s="36" customFormat="1" ht="27">
      <c r="A38" s="99"/>
      <c r="B38" s="99"/>
      <c r="C38" s="103" t="s">
        <v>181</v>
      </c>
      <c r="D38" s="34" t="s">
        <v>182</v>
      </c>
      <c r="E38" s="25"/>
      <c r="F38" s="100">
        <v>350000</v>
      </c>
      <c r="H38" s="38"/>
      <c r="O38" s="14"/>
    </row>
    <row r="39" spans="1:15" s="36" customFormat="1" ht="13.5">
      <c r="A39" s="398">
        <v>2</v>
      </c>
      <c r="B39" s="398">
        <v>59.27</v>
      </c>
      <c r="C39" s="395" t="s">
        <v>183</v>
      </c>
      <c r="D39" s="34" t="s">
        <v>16</v>
      </c>
      <c r="E39" s="25">
        <v>1200</v>
      </c>
      <c r="F39" s="392">
        <v>250000</v>
      </c>
      <c r="H39" s="38"/>
      <c r="O39" s="14"/>
    </row>
    <row r="40" spans="1:15" s="36" customFormat="1" ht="13.5">
      <c r="A40" s="399"/>
      <c r="B40" s="399"/>
      <c r="C40" s="396"/>
      <c r="D40" s="34" t="s">
        <v>17</v>
      </c>
      <c r="E40" s="25">
        <v>2200</v>
      </c>
      <c r="F40" s="393"/>
      <c r="H40" s="38"/>
      <c r="O40" s="14"/>
    </row>
    <row r="41" spans="1:15" s="36" customFormat="1" ht="13.5">
      <c r="A41" s="400"/>
      <c r="B41" s="400"/>
      <c r="C41" s="397"/>
      <c r="D41" s="34" t="s">
        <v>18</v>
      </c>
      <c r="E41" s="25">
        <v>650</v>
      </c>
      <c r="F41" s="394"/>
      <c r="H41" s="38"/>
      <c r="O41" s="14"/>
    </row>
    <row r="42" spans="1:15" s="36" customFormat="1" ht="27">
      <c r="A42" s="78">
        <v>3</v>
      </c>
      <c r="B42" s="78">
        <v>59.27</v>
      </c>
      <c r="C42" s="77" t="s">
        <v>184</v>
      </c>
      <c r="D42" s="34" t="s">
        <v>19</v>
      </c>
      <c r="E42" s="25">
        <v>100</v>
      </c>
      <c r="F42" s="76">
        <v>20000</v>
      </c>
      <c r="H42" s="38"/>
      <c r="O42" s="14"/>
    </row>
    <row r="43" spans="1:15" s="36" customFormat="1" ht="27">
      <c r="A43" s="78">
        <v>4</v>
      </c>
      <c r="B43" s="78">
        <v>59.27</v>
      </c>
      <c r="C43" s="77" t="s">
        <v>20</v>
      </c>
      <c r="D43" s="34" t="s">
        <v>21</v>
      </c>
      <c r="E43" s="25">
        <v>650</v>
      </c>
      <c r="F43" s="76">
        <v>50000</v>
      </c>
      <c r="H43" s="38"/>
      <c r="O43" s="14"/>
    </row>
    <row r="44" spans="1:15" s="36" customFormat="1" ht="13.5">
      <c r="A44" s="78">
        <v>5</v>
      </c>
      <c r="B44" s="78" t="s">
        <v>154</v>
      </c>
      <c r="C44" s="77" t="s">
        <v>159</v>
      </c>
      <c r="D44" s="34" t="s">
        <v>158</v>
      </c>
      <c r="E44" s="25"/>
      <c r="F44" s="76">
        <v>400000</v>
      </c>
      <c r="H44" s="38"/>
      <c r="O44" s="14"/>
    </row>
    <row r="45" spans="1:15" s="36" customFormat="1" ht="13.5">
      <c r="A45" s="39"/>
      <c r="B45" s="21"/>
      <c r="C45" s="40" t="s">
        <v>150</v>
      </c>
      <c r="D45" s="41"/>
      <c r="E45" s="42"/>
      <c r="F45" s="42">
        <f>F46+F47+F48+F49+F50</f>
        <v>240000</v>
      </c>
      <c r="H45" s="38"/>
      <c r="O45" s="14"/>
    </row>
    <row r="46" spans="1:15" s="44" customFormat="1" ht="27" customHeight="1">
      <c r="A46" s="21">
        <v>1</v>
      </c>
      <c r="B46" s="21">
        <v>59.27</v>
      </c>
      <c r="C46" s="43" t="s">
        <v>108</v>
      </c>
      <c r="D46" s="34" t="s">
        <v>115</v>
      </c>
      <c r="E46" s="25"/>
      <c r="F46" s="25">
        <v>100000</v>
      </c>
      <c r="H46" s="45"/>
      <c r="O46" s="14"/>
    </row>
    <row r="47" spans="1:15" s="44" customFormat="1" ht="42.75" customHeight="1">
      <c r="A47" s="21">
        <v>2</v>
      </c>
      <c r="B47" s="21">
        <v>59.27</v>
      </c>
      <c r="C47" s="43" t="s">
        <v>109</v>
      </c>
      <c r="D47" s="34" t="s">
        <v>110</v>
      </c>
      <c r="E47" s="25"/>
      <c r="F47" s="25">
        <v>60000</v>
      </c>
      <c r="H47" s="45"/>
      <c r="O47" s="14"/>
    </row>
    <row r="48" spans="1:15" s="44" customFormat="1" ht="14.25" customHeight="1">
      <c r="A48" s="21">
        <v>3</v>
      </c>
      <c r="B48" s="21">
        <v>59.27</v>
      </c>
      <c r="C48" s="43" t="s">
        <v>131</v>
      </c>
      <c r="D48" s="34" t="s">
        <v>132</v>
      </c>
      <c r="E48" s="25"/>
      <c r="F48" s="25">
        <v>40000</v>
      </c>
      <c r="H48" s="45"/>
      <c r="O48" s="14"/>
    </row>
    <row r="49" spans="1:15" s="44" customFormat="1" ht="14.25" customHeight="1">
      <c r="A49" s="21">
        <v>4</v>
      </c>
      <c r="B49" s="21">
        <v>59.27</v>
      </c>
      <c r="C49" s="43" t="s">
        <v>133</v>
      </c>
      <c r="D49" s="34" t="s">
        <v>111</v>
      </c>
      <c r="E49" s="25"/>
      <c r="F49" s="25">
        <v>20000</v>
      </c>
      <c r="H49" s="45"/>
      <c r="O49" s="14"/>
    </row>
    <row r="50" spans="1:15" s="44" customFormat="1" ht="13.5" customHeight="1">
      <c r="A50" s="21">
        <v>5</v>
      </c>
      <c r="B50" s="21">
        <v>59.27</v>
      </c>
      <c r="C50" s="43" t="s">
        <v>134</v>
      </c>
      <c r="D50" s="34" t="s">
        <v>112</v>
      </c>
      <c r="E50" s="25"/>
      <c r="F50" s="25">
        <v>20000</v>
      </c>
      <c r="H50" s="45"/>
      <c r="O50" s="14"/>
    </row>
    <row r="51" spans="1:15" s="44" customFormat="1" ht="14.25" customHeight="1">
      <c r="A51" s="39"/>
      <c r="B51" s="21"/>
      <c r="C51" s="40" t="s">
        <v>151</v>
      </c>
      <c r="D51" s="41"/>
      <c r="E51" s="42"/>
      <c r="F51" s="41">
        <f>F52+F58+F57</f>
        <v>856677</v>
      </c>
      <c r="H51" s="45"/>
      <c r="O51" s="14"/>
    </row>
    <row r="52" spans="1:15" s="44" customFormat="1" ht="13.5">
      <c r="A52" s="368">
        <v>1</v>
      </c>
      <c r="B52" s="398">
        <v>59.27</v>
      </c>
      <c r="C52" s="371" t="s">
        <v>22</v>
      </c>
      <c r="D52" s="32" t="s">
        <v>23</v>
      </c>
      <c r="E52" s="33">
        <v>960</v>
      </c>
      <c r="F52" s="401">
        <v>562435</v>
      </c>
      <c r="H52" s="45"/>
      <c r="O52" s="14"/>
    </row>
    <row r="53" spans="1:15" s="44" customFormat="1" ht="13.5">
      <c r="A53" s="369"/>
      <c r="B53" s="399"/>
      <c r="C53" s="372"/>
      <c r="D53" s="32" t="s">
        <v>155</v>
      </c>
      <c r="E53" s="33" t="s">
        <v>27</v>
      </c>
      <c r="F53" s="402"/>
      <c r="H53" s="45"/>
      <c r="O53" s="14"/>
    </row>
    <row r="54" spans="1:15" s="44" customFormat="1" ht="13.5">
      <c r="A54" s="369"/>
      <c r="B54" s="399"/>
      <c r="C54" s="372"/>
      <c r="D54" s="32" t="s">
        <v>24</v>
      </c>
      <c r="E54" s="33" t="s">
        <v>124</v>
      </c>
      <c r="F54" s="402"/>
      <c r="H54" s="45"/>
      <c r="O54" s="14"/>
    </row>
    <row r="55" spans="1:15" s="44" customFormat="1" ht="13.5">
      <c r="A55" s="369"/>
      <c r="B55" s="399"/>
      <c r="C55" s="372"/>
      <c r="D55" s="32" t="s">
        <v>25</v>
      </c>
      <c r="E55" s="33">
        <v>528</v>
      </c>
      <c r="F55" s="402"/>
      <c r="H55" s="45"/>
      <c r="O55" s="14"/>
    </row>
    <row r="56" spans="1:15" s="44" customFormat="1" ht="13.5">
      <c r="A56" s="370"/>
      <c r="B56" s="400"/>
      <c r="C56" s="373"/>
      <c r="D56" s="32" t="s">
        <v>26</v>
      </c>
      <c r="E56" s="33"/>
      <c r="F56" s="403"/>
      <c r="H56" s="45"/>
      <c r="O56" s="14"/>
    </row>
    <row r="57" spans="1:15" s="46" customFormat="1" ht="13.5">
      <c r="A57" s="31">
        <v>2</v>
      </c>
      <c r="B57" s="21">
        <v>59.27</v>
      </c>
      <c r="C57" s="35" t="s">
        <v>163</v>
      </c>
      <c r="D57" s="32" t="s">
        <v>28</v>
      </c>
      <c r="E57" s="33">
        <v>668</v>
      </c>
      <c r="F57" s="33">
        <v>94242</v>
      </c>
      <c r="H57" s="47"/>
      <c r="O57" s="14"/>
    </row>
    <row r="58" spans="1:15" s="46" customFormat="1" ht="13.5">
      <c r="A58" s="31">
        <v>3</v>
      </c>
      <c r="B58" s="21" t="s">
        <v>154</v>
      </c>
      <c r="C58" s="35"/>
      <c r="D58" s="35" t="s">
        <v>156</v>
      </c>
      <c r="E58" s="33"/>
      <c r="F58" s="33">
        <v>200000</v>
      </c>
      <c r="H58" s="47"/>
      <c r="O58" s="14"/>
    </row>
    <row r="59" spans="1:15" s="46" customFormat="1" ht="13.5">
      <c r="A59" s="69"/>
      <c r="B59" s="69"/>
      <c r="C59" s="72" t="s">
        <v>152</v>
      </c>
      <c r="D59" s="70"/>
      <c r="E59" s="71"/>
      <c r="F59" s="79">
        <f>F60+F61+F62+F69+F73+F74+F75+F81+F82+F83+F84+F85+F86+F101+F102+F103</f>
        <v>4285263</v>
      </c>
      <c r="H59" s="47"/>
      <c r="O59" s="14"/>
    </row>
    <row r="60" spans="1:15" s="46" customFormat="1" ht="27">
      <c r="A60" s="31">
        <v>1</v>
      </c>
      <c r="B60" s="31">
        <v>68.27</v>
      </c>
      <c r="C60" s="48" t="s">
        <v>164</v>
      </c>
      <c r="D60" s="35" t="s">
        <v>31</v>
      </c>
      <c r="E60" s="33"/>
      <c r="F60" s="49">
        <v>350000</v>
      </c>
      <c r="H60" s="47"/>
      <c r="O60" s="14"/>
    </row>
    <row r="61" spans="1:15" s="46" customFormat="1" ht="27">
      <c r="A61" s="31">
        <v>2</v>
      </c>
      <c r="B61" s="31">
        <v>68.27</v>
      </c>
      <c r="C61" s="48" t="s">
        <v>116</v>
      </c>
      <c r="D61" s="35" t="s">
        <v>32</v>
      </c>
      <c r="E61" s="33"/>
      <c r="F61" s="49">
        <v>200000</v>
      </c>
      <c r="H61" s="47"/>
      <c r="O61" s="14"/>
    </row>
    <row r="62" spans="1:15" s="46" customFormat="1" ht="13.5">
      <c r="A62" s="368">
        <v>3</v>
      </c>
      <c r="B62" s="368">
        <v>68.27</v>
      </c>
      <c r="C62" s="371" t="s">
        <v>117</v>
      </c>
      <c r="D62" s="35" t="s">
        <v>34</v>
      </c>
      <c r="E62" s="377"/>
      <c r="F62" s="374">
        <v>800000</v>
      </c>
      <c r="H62" s="47"/>
      <c r="O62" s="14"/>
    </row>
    <row r="63" spans="1:15" s="46" customFormat="1" ht="13.5">
      <c r="A63" s="369"/>
      <c r="B63" s="370"/>
      <c r="C63" s="373"/>
      <c r="D63" s="35" t="s">
        <v>33</v>
      </c>
      <c r="E63" s="378"/>
      <c r="F63" s="375"/>
      <c r="H63" s="47"/>
      <c r="O63" s="14"/>
    </row>
    <row r="64" spans="1:15" s="46" customFormat="1" ht="27">
      <c r="A64" s="369"/>
      <c r="B64" s="368">
        <v>68.27</v>
      </c>
      <c r="C64" s="371" t="s">
        <v>118</v>
      </c>
      <c r="D64" s="35" t="s">
        <v>35</v>
      </c>
      <c r="E64" s="377"/>
      <c r="F64" s="375"/>
      <c r="H64" s="47"/>
      <c r="O64" s="14"/>
    </row>
    <row r="65" spans="1:15" s="46" customFormat="1" ht="13.5">
      <c r="A65" s="369"/>
      <c r="B65" s="370"/>
      <c r="C65" s="373"/>
      <c r="D65" s="35" t="s">
        <v>33</v>
      </c>
      <c r="E65" s="378"/>
      <c r="F65" s="375"/>
      <c r="H65" s="47"/>
      <c r="O65" s="14"/>
    </row>
    <row r="66" spans="1:15" s="46" customFormat="1" ht="13.5" customHeight="1">
      <c r="A66" s="369"/>
      <c r="B66" s="368">
        <v>68.27</v>
      </c>
      <c r="C66" s="371" t="s">
        <v>119</v>
      </c>
      <c r="D66" s="371" t="s">
        <v>36</v>
      </c>
      <c r="E66" s="377"/>
      <c r="F66" s="375"/>
      <c r="H66" s="47"/>
      <c r="O66" s="14"/>
    </row>
    <row r="67" spans="1:15" s="46" customFormat="1" ht="13.5">
      <c r="A67" s="369"/>
      <c r="B67" s="369"/>
      <c r="C67" s="372"/>
      <c r="D67" s="372"/>
      <c r="E67" s="379"/>
      <c r="F67" s="375"/>
      <c r="H67" s="47"/>
      <c r="O67" s="14"/>
    </row>
    <row r="68" spans="1:15" s="46" customFormat="1" ht="13.5">
      <c r="A68" s="370"/>
      <c r="B68" s="370"/>
      <c r="C68" s="373"/>
      <c r="D68" s="373"/>
      <c r="E68" s="378"/>
      <c r="F68" s="376"/>
      <c r="H68" s="47"/>
      <c r="O68" s="14"/>
    </row>
    <row r="69" spans="1:15" s="46" customFormat="1" ht="27">
      <c r="A69" s="368">
        <v>4</v>
      </c>
      <c r="B69" s="368">
        <v>68.27</v>
      </c>
      <c r="C69" s="48" t="s">
        <v>37</v>
      </c>
      <c r="D69" s="35" t="s">
        <v>38</v>
      </c>
      <c r="E69" s="33"/>
      <c r="F69" s="374">
        <v>340000</v>
      </c>
      <c r="H69" s="47"/>
      <c r="O69" s="14"/>
    </row>
    <row r="70" spans="1:15" s="46" customFormat="1" ht="27">
      <c r="A70" s="369"/>
      <c r="B70" s="369"/>
      <c r="C70" s="48" t="s">
        <v>39</v>
      </c>
      <c r="D70" s="35" t="s">
        <v>40</v>
      </c>
      <c r="E70" s="33"/>
      <c r="F70" s="375"/>
      <c r="H70" s="47"/>
      <c r="O70" s="14"/>
    </row>
    <row r="71" spans="1:15" s="46" customFormat="1" ht="27">
      <c r="A71" s="369"/>
      <c r="B71" s="369"/>
      <c r="C71" s="48" t="s">
        <v>41</v>
      </c>
      <c r="D71" s="35" t="s">
        <v>40</v>
      </c>
      <c r="E71" s="33"/>
      <c r="F71" s="375"/>
      <c r="H71" s="47"/>
      <c r="O71" s="14"/>
    </row>
    <row r="72" spans="1:15" s="46" customFormat="1" ht="30" customHeight="1">
      <c r="A72" s="370"/>
      <c r="B72" s="370"/>
      <c r="C72" s="48" t="s">
        <v>42</v>
      </c>
      <c r="D72" s="35" t="s">
        <v>43</v>
      </c>
      <c r="E72" s="33"/>
      <c r="F72" s="376"/>
      <c r="H72" s="47"/>
      <c r="O72" s="14"/>
    </row>
    <row r="73" spans="1:15" s="46" customFormat="1" ht="27">
      <c r="A73" s="31">
        <v>5</v>
      </c>
      <c r="B73" s="31">
        <v>68.27</v>
      </c>
      <c r="C73" s="48" t="s">
        <v>44</v>
      </c>
      <c r="D73" s="35" t="s">
        <v>45</v>
      </c>
      <c r="E73" s="33"/>
      <c r="F73" s="49">
        <v>89000</v>
      </c>
      <c r="H73" s="47"/>
      <c r="O73" s="14"/>
    </row>
    <row r="74" spans="1:15" s="46" customFormat="1" ht="40.5">
      <c r="A74" s="31">
        <v>6</v>
      </c>
      <c r="B74" s="31">
        <v>68.27</v>
      </c>
      <c r="C74" s="48" t="s">
        <v>46</v>
      </c>
      <c r="D74" s="35" t="s">
        <v>47</v>
      </c>
      <c r="E74" s="33"/>
      <c r="F74" s="49">
        <v>150000</v>
      </c>
      <c r="H74" s="47"/>
      <c r="O74" s="14"/>
    </row>
    <row r="75" spans="1:15" s="46" customFormat="1" ht="13.5">
      <c r="A75" s="368">
        <v>7</v>
      </c>
      <c r="B75" s="368">
        <v>68.27</v>
      </c>
      <c r="C75" s="48" t="s">
        <v>48</v>
      </c>
      <c r="D75" s="35" t="s">
        <v>49</v>
      </c>
      <c r="E75" s="33"/>
      <c r="F75" s="374">
        <v>37000</v>
      </c>
      <c r="H75" s="47"/>
      <c r="O75" s="14"/>
    </row>
    <row r="76" spans="1:15" s="46" customFormat="1" ht="27">
      <c r="A76" s="369"/>
      <c r="B76" s="369"/>
      <c r="C76" s="48" t="s">
        <v>50</v>
      </c>
      <c r="D76" s="35" t="s">
        <v>52</v>
      </c>
      <c r="E76" s="33"/>
      <c r="F76" s="375"/>
      <c r="H76" s="47"/>
      <c r="O76" s="14"/>
    </row>
    <row r="77" spans="1:15" s="46" customFormat="1" ht="13.5">
      <c r="A77" s="369"/>
      <c r="B77" s="369"/>
      <c r="C77" s="48" t="s">
        <v>51</v>
      </c>
      <c r="D77" s="35" t="s">
        <v>53</v>
      </c>
      <c r="E77" s="33"/>
      <c r="F77" s="375"/>
      <c r="H77" s="47"/>
      <c r="O77" s="14"/>
    </row>
    <row r="78" spans="1:15" s="46" customFormat="1" ht="13.5">
      <c r="A78" s="369"/>
      <c r="B78" s="369"/>
      <c r="C78" s="48" t="s">
        <v>54</v>
      </c>
      <c r="D78" s="35"/>
      <c r="E78" s="33"/>
      <c r="F78" s="375"/>
      <c r="H78" s="47"/>
      <c r="O78" s="14"/>
    </row>
    <row r="79" spans="1:15" s="46" customFormat="1" ht="13.5">
      <c r="A79" s="369"/>
      <c r="B79" s="369"/>
      <c r="C79" s="48" t="s">
        <v>55</v>
      </c>
      <c r="D79" s="35" t="s">
        <v>56</v>
      </c>
      <c r="E79" s="33"/>
      <c r="F79" s="375"/>
      <c r="H79" s="47"/>
      <c r="O79" s="14"/>
    </row>
    <row r="80" spans="1:15" s="46" customFormat="1" ht="13.5">
      <c r="A80" s="370"/>
      <c r="B80" s="370"/>
      <c r="C80" s="48" t="s">
        <v>57</v>
      </c>
      <c r="D80" s="35" t="s">
        <v>58</v>
      </c>
      <c r="E80" s="33"/>
      <c r="F80" s="376"/>
      <c r="H80" s="47"/>
      <c r="O80" s="14"/>
    </row>
    <row r="81" spans="1:15" s="46" customFormat="1" ht="27">
      <c r="A81" s="31">
        <v>8</v>
      </c>
      <c r="B81" s="31">
        <v>68.27</v>
      </c>
      <c r="C81" s="48" t="s">
        <v>59</v>
      </c>
      <c r="D81" s="35" t="s">
        <v>60</v>
      </c>
      <c r="E81" s="33"/>
      <c r="F81" s="49">
        <v>24700</v>
      </c>
      <c r="H81" s="47"/>
      <c r="O81" s="14"/>
    </row>
    <row r="82" spans="1:15" s="46" customFormat="1" ht="32.25" customHeight="1">
      <c r="A82" s="31">
        <v>9</v>
      </c>
      <c r="B82" s="31">
        <v>68.27</v>
      </c>
      <c r="C82" s="48" t="s">
        <v>61</v>
      </c>
      <c r="D82" s="35" t="s">
        <v>62</v>
      </c>
      <c r="E82" s="33"/>
      <c r="F82" s="49">
        <v>465000</v>
      </c>
      <c r="H82" s="47"/>
      <c r="O82" s="14"/>
    </row>
    <row r="83" spans="1:15" s="46" customFormat="1" ht="40.5">
      <c r="A83" s="31">
        <v>10</v>
      </c>
      <c r="B83" s="31">
        <v>68.27</v>
      </c>
      <c r="C83" s="48" t="s">
        <v>63</v>
      </c>
      <c r="D83" s="35" t="s">
        <v>64</v>
      </c>
      <c r="E83" s="33"/>
      <c r="F83" s="49">
        <v>360000</v>
      </c>
      <c r="H83" s="47"/>
      <c r="O83" s="14"/>
    </row>
    <row r="84" spans="1:15" s="46" customFormat="1" ht="45.75" customHeight="1">
      <c r="A84" s="31">
        <v>11</v>
      </c>
      <c r="B84" s="31">
        <v>68.27</v>
      </c>
      <c r="C84" s="48" t="s">
        <v>65</v>
      </c>
      <c r="D84" s="35" t="s">
        <v>180</v>
      </c>
      <c r="E84" s="33"/>
      <c r="F84" s="49">
        <v>17362</v>
      </c>
      <c r="H84" s="47"/>
      <c r="O84" s="14"/>
    </row>
    <row r="85" spans="1:15" s="46" customFormat="1" ht="27">
      <c r="A85" s="31">
        <v>12</v>
      </c>
      <c r="B85" s="31">
        <v>68.27</v>
      </c>
      <c r="C85" s="48" t="s">
        <v>66</v>
      </c>
      <c r="D85" s="35" t="s">
        <v>67</v>
      </c>
      <c r="E85" s="33"/>
      <c r="F85" s="49">
        <v>195000</v>
      </c>
      <c r="H85" s="47"/>
      <c r="O85" s="14"/>
    </row>
    <row r="86" spans="1:15" s="46" customFormat="1" ht="27">
      <c r="A86" s="31">
        <v>13</v>
      </c>
      <c r="B86" s="31">
        <v>68.27</v>
      </c>
      <c r="C86" s="48" t="s">
        <v>68</v>
      </c>
      <c r="D86" s="35" t="s">
        <v>69</v>
      </c>
      <c r="E86" s="33"/>
      <c r="F86" s="49">
        <v>600000</v>
      </c>
      <c r="H86" s="47"/>
      <c r="O86" s="14"/>
    </row>
    <row r="87" spans="1:15" s="46" customFormat="1" ht="13.5">
      <c r="A87" s="368">
        <v>14</v>
      </c>
      <c r="B87" s="368">
        <v>68.27</v>
      </c>
      <c r="C87" s="371" t="s">
        <v>70</v>
      </c>
      <c r="D87" s="102" t="s">
        <v>179</v>
      </c>
      <c r="E87" s="33"/>
      <c r="F87" s="49">
        <f>F88+F89+F90+F91+F92+F93+F94+F95+F96+F97+F98+F99+F100</f>
        <v>1300000</v>
      </c>
      <c r="H87" s="47"/>
      <c r="O87" s="14"/>
    </row>
    <row r="88" spans="1:15" s="46" customFormat="1" ht="27">
      <c r="A88" s="369"/>
      <c r="B88" s="369"/>
      <c r="C88" s="372"/>
      <c r="D88" s="35" t="s">
        <v>166</v>
      </c>
      <c r="E88" s="33"/>
      <c r="F88" s="49">
        <v>450000</v>
      </c>
      <c r="H88" s="47"/>
      <c r="O88" s="14"/>
    </row>
    <row r="89" spans="1:15" s="46" customFormat="1" ht="13.5">
      <c r="A89" s="369"/>
      <c r="B89" s="369"/>
      <c r="C89" s="372"/>
      <c r="D89" s="35" t="s">
        <v>168</v>
      </c>
      <c r="E89" s="33"/>
      <c r="F89" s="49">
        <v>50000</v>
      </c>
      <c r="H89" s="47"/>
      <c r="O89" s="14"/>
    </row>
    <row r="90" spans="1:15" s="46" customFormat="1" ht="13.5">
      <c r="A90" s="369"/>
      <c r="B90" s="369"/>
      <c r="C90" s="372"/>
      <c r="D90" s="35" t="s">
        <v>167</v>
      </c>
      <c r="E90" s="33"/>
      <c r="F90" s="49">
        <v>50000</v>
      </c>
      <c r="H90" s="47"/>
      <c r="O90" s="14"/>
    </row>
    <row r="91" spans="1:15" s="46" customFormat="1" ht="27">
      <c r="A91" s="369"/>
      <c r="B91" s="369"/>
      <c r="C91" s="372"/>
      <c r="D91" s="35" t="s">
        <v>169</v>
      </c>
      <c r="E91" s="33"/>
      <c r="F91" s="49">
        <v>50000</v>
      </c>
      <c r="H91" s="47"/>
      <c r="O91" s="14"/>
    </row>
    <row r="92" spans="1:15" s="46" customFormat="1" ht="13.5">
      <c r="A92" s="369"/>
      <c r="B92" s="369"/>
      <c r="C92" s="372"/>
      <c r="D92" s="35" t="s">
        <v>170</v>
      </c>
      <c r="E92" s="33"/>
      <c r="F92" s="49">
        <v>50000</v>
      </c>
      <c r="H92" s="47"/>
      <c r="O92" s="14"/>
    </row>
    <row r="93" spans="1:15" s="46" customFormat="1" ht="13.5">
      <c r="A93" s="369"/>
      <c r="B93" s="369"/>
      <c r="C93" s="372"/>
      <c r="D93" s="35" t="s">
        <v>171</v>
      </c>
      <c r="E93" s="33"/>
      <c r="F93" s="49">
        <v>100000</v>
      </c>
      <c r="H93" s="47"/>
      <c r="O93" s="14"/>
    </row>
    <row r="94" spans="1:15" s="46" customFormat="1" ht="13.5">
      <c r="A94" s="369"/>
      <c r="B94" s="369"/>
      <c r="C94" s="372"/>
      <c r="D94" s="35" t="s">
        <v>172</v>
      </c>
      <c r="E94" s="33"/>
      <c r="F94" s="49">
        <v>50000</v>
      </c>
      <c r="H94" s="47"/>
      <c r="O94" s="14"/>
    </row>
    <row r="95" spans="1:15" s="46" customFormat="1" ht="27">
      <c r="A95" s="369"/>
      <c r="B95" s="369"/>
      <c r="C95" s="372"/>
      <c r="D95" s="35" t="s">
        <v>173</v>
      </c>
      <c r="E95" s="33"/>
      <c r="F95" s="49">
        <v>100000</v>
      </c>
      <c r="H95" s="47"/>
      <c r="O95" s="14"/>
    </row>
    <row r="96" spans="1:15" s="46" customFormat="1" ht="13.5">
      <c r="A96" s="369"/>
      <c r="B96" s="369"/>
      <c r="C96" s="372"/>
      <c r="D96" s="35" t="s">
        <v>174</v>
      </c>
      <c r="E96" s="33"/>
      <c r="F96" s="49">
        <v>50000</v>
      </c>
      <c r="H96" s="47"/>
      <c r="O96" s="14"/>
    </row>
    <row r="97" spans="1:15" s="46" customFormat="1" ht="13.5">
      <c r="A97" s="369"/>
      <c r="B97" s="369"/>
      <c r="C97" s="372"/>
      <c r="D97" s="35" t="s">
        <v>175</v>
      </c>
      <c r="E97" s="33"/>
      <c r="F97" s="49">
        <v>150000</v>
      </c>
      <c r="H97" s="47"/>
      <c r="O97" s="14"/>
    </row>
    <row r="98" spans="1:15" s="46" customFormat="1" ht="13.5">
      <c r="A98" s="369"/>
      <c r="B98" s="369"/>
      <c r="C98" s="372"/>
      <c r="D98" s="35" t="s">
        <v>176</v>
      </c>
      <c r="E98" s="33"/>
      <c r="F98" s="49">
        <v>100000</v>
      </c>
      <c r="H98" s="47"/>
      <c r="O98" s="14"/>
    </row>
    <row r="99" spans="1:15" s="46" customFormat="1" ht="27">
      <c r="A99" s="369"/>
      <c r="B99" s="369"/>
      <c r="C99" s="372"/>
      <c r="D99" s="35" t="s">
        <v>177</v>
      </c>
      <c r="E99" s="33"/>
      <c r="F99" s="49">
        <v>50000</v>
      </c>
      <c r="H99" s="47"/>
      <c r="O99" s="14"/>
    </row>
    <row r="100" spans="1:15" s="46" customFormat="1" ht="13.5">
      <c r="A100" s="370"/>
      <c r="B100" s="370"/>
      <c r="C100" s="373"/>
      <c r="D100" s="35" t="s">
        <v>178</v>
      </c>
      <c r="E100" s="33"/>
      <c r="F100" s="49">
        <v>50000</v>
      </c>
      <c r="H100" s="47"/>
      <c r="O100" s="14"/>
    </row>
    <row r="101" spans="1:15" s="46" customFormat="1" ht="40.5">
      <c r="A101" s="31">
        <v>15</v>
      </c>
      <c r="B101" s="31">
        <v>68.27</v>
      </c>
      <c r="C101" s="48" t="s">
        <v>71</v>
      </c>
      <c r="D101" s="35" t="s">
        <v>72</v>
      </c>
      <c r="E101" s="33"/>
      <c r="F101" s="49">
        <v>340000</v>
      </c>
      <c r="H101" s="47"/>
      <c r="O101" s="14"/>
    </row>
    <row r="102" spans="1:15" s="46" customFormat="1" ht="27">
      <c r="A102" s="31">
        <v>16</v>
      </c>
      <c r="B102" s="31">
        <v>68.27</v>
      </c>
      <c r="C102" s="48" t="s">
        <v>73</v>
      </c>
      <c r="D102" s="35" t="s">
        <v>74</v>
      </c>
      <c r="E102" s="33"/>
      <c r="F102" s="49">
        <v>197201</v>
      </c>
      <c r="H102" s="47"/>
      <c r="O102" s="14"/>
    </row>
    <row r="103" spans="1:15" s="46" customFormat="1" ht="27">
      <c r="A103" s="31">
        <v>17</v>
      </c>
      <c r="B103" s="31">
        <v>68.27</v>
      </c>
      <c r="C103" s="48" t="s">
        <v>75</v>
      </c>
      <c r="D103" s="35" t="s">
        <v>76</v>
      </c>
      <c r="E103" s="33"/>
      <c r="F103" s="49">
        <v>120000</v>
      </c>
      <c r="H103" s="47"/>
      <c r="O103" s="14"/>
    </row>
    <row r="104" spans="1:15" ht="13.5">
      <c r="A104" s="16"/>
      <c r="B104" s="16"/>
      <c r="C104" s="17" t="s">
        <v>160</v>
      </c>
      <c r="D104" s="30"/>
      <c r="E104" s="18"/>
      <c r="F104" s="30">
        <f>F105+F106+F107+F108+F109+F110+F111+F112</f>
        <v>472000</v>
      </c>
      <c r="H104" s="50"/>
      <c r="O104" s="14"/>
    </row>
    <row r="105" spans="1:15" s="84" customFormat="1" ht="13.5">
      <c r="A105" s="85">
        <v>1</v>
      </c>
      <c r="B105" s="21">
        <v>84.27</v>
      </c>
      <c r="C105" s="89" t="s">
        <v>92</v>
      </c>
      <c r="D105" s="90" t="s">
        <v>93</v>
      </c>
      <c r="E105" s="91">
        <v>7200</v>
      </c>
      <c r="F105" s="90">
        <v>150000</v>
      </c>
      <c r="G105" s="81"/>
      <c r="H105" s="82"/>
      <c r="I105" s="81"/>
      <c r="J105" s="81"/>
      <c r="K105" s="81"/>
      <c r="L105" s="81"/>
      <c r="M105" s="81"/>
      <c r="N105" s="81"/>
      <c r="O105" s="83"/>
    </row>
    <row r="106" spans="1:15" s="84" customFormat="1" ht="13.5">
      <c r="A106" s="85">
        <v>2</v>
      </c>
      <c r="B106" s="21">
        <v>84.27</v>
      </c>
      <c r="C106" s="89" t="s">
        <v>94</v>
      </c>
      <c r="D106" s="90" t="s">
        <v>95</v>
      </c>
      <c r="E106" s="91">
        <v>700</v>
      </c>
      <c r="F106" s="90">
        <v>28000</v>
      </c>
      <c r="G106" s="81"/>
      <c r="H106" s="82"/>
      <c r="I106" s="81"/>
      <c r="J106" s="81"/>
      <c r="K106" s="81"/>
      <c r="L106" s="81"/>
      <c r="M106" s="81"/>
      <c r="N106" s="81"/>
      <c r="O106" s="83"/>
    </row>
    <row r="107" spans="1:15" s="84" customFormat="1" ht="13.5">
      <c r="A107" s="85">
        <v>3</v>
      </c>
      <c r="B107" s="21">
        <v>84.27</v>
      </c>
      <c r="C107" s="89" t="s">
        <v>96</v>
      </c>
      <c r="D107" s="90" t="s">
        <v>97</v>
      </c>
      <c r="E107" s="91">
        <v>1</v>
      </c>
      <c r="F107" s="90">
        <v>15000</v>
      </c>
      <c r="G107" s="81"/>
      <c r="H107" s="82"/>
      <c r="I107" s="81"/>
      <c r="J107" s="81"/>
      <c r="K107" s="81"/>
      <c r="L107" s="81"/>
      <c r="M107" s="81"/>
      <c r="N107" s="81"/>
      <c r="O107" s="83"/>
    </row>
    <row r="108" spans="1:15" s="84" customFormat="1" ht="13.5">
      <c r="A108" s="85">
        <v>5</v>
      </c>
      <c r="B108" s="21">
        <v>84.27</v>
      </c>
      <c r="C108" s="89" t="s">
        <v>99</v>
      </c>
      <c r="D108" s="90" t="s">
        <v>98</v>
      </c>
      <c r="E108" s="91">
        <v>300</v>
      </c>
      <c r="F108" s="90">
        <v>56000</v>
      </c>
      <c r="G108" s="81"/>
      <c r="H108" s="82"/>
      <c r="I108" s="81"/>
      <c r="J108" s="81"/>
      <c r="K108" s="81"/>
      <c r="L108" s="81"/>
      <c r="M108" s="81"/>
      <c r="N108" s="81"/>
      <c r="O108" s="83"/>
    </row>
    <row r="109" spans="1:15" s="84" customFormat="1" ht="13.5">
      <c r="A109" s="85">
        <v>7</v>
      </c>
      <c r="B109" s="21">
        <v>84.27</v>
      </c>
      <c r="C109" s="89" t="s">
        <v>100</v>
      </c>
      <c r="D109" s="90" t="s">
        <v>101</v>
      </c>
      <c r="E109" s="91">
        <v>7500</v>
      </c>
      <c r="F109" s="90">
        <v>110000</v>
      </c>
      <c r="G109" s="81"/>
      <c r="H109" s="82"/>
      <c r="I109" s="81"/>
      <c r="J109" s="81"/>
      <c r="K109" s="81"/>
      <c r="L109" s="81"/>
      <c r="M109" s="81"/>
      <c r="N109" s="81"/>
      <c r="O109" s="83"/>
    </row>
    <row r="110" spans="1:15" s="84" customFormat="1" ht="13.5">
      <c r="A110" s="85">
        <v>8</v>
      </c>
      <c r="B110" s="21">
        <v>84.27</v>
      </c>
      <c r="C110" s="89" t="s">
        <v>102</v>
      </c>
      <c r="D110" s="90" t="s">
        <v>103</v>
      </c>
      <c r="E110" s="91">
        <v>2500</v>
      </c>
      <c r="F110" s="90">
        <v>100000</v>
      </c>
      <c r="G110" s="81"/>
      <c r="H110" s="82"/>
      <c r="I110" s="81"/>
      <c r="J110" s="81"/>
      <c r="K110" s="81"/>
      <c r="L110" s="81"/>
      <c r="M110" s="81"/>
      <c r="N110" s="81"/>
      <c r="O110" s="83"/>
    </row>
    <row r="111" spans="1:15" s="28" customFormat="1" ht="13.5" customHeight="1">
      <c r="A111" s="85">
        <v>12</v>
      </c>
      <c r="B111" s="21">
        <v>84.27</v>
      </c>
      <c r="C111" s="86" t="s">
        <v>104</v>
      </c>
      <c r="D111" s="87" t="s">
        <v>105</v>
      </c>
      <c r="E111" s="88" t="s">
        <v>106</v>
      </c>
      <c r="F111" s="88">
        <v>8500</v>
      </c>
      <c r="G111" s="26"/>
      <c r="H111" s="27"/>
      <c r="I111" s="26"/>
      <c r="J111" s="26"/>
      <c r="K111" s="26"/>
      <c r="L111" s="26"/>
      <c r="M111" s="26"/>
      <c r="N111" s="26"/>
      <c r="O111" s="14"/>
    </row>
    <row r="112" spans="1:15" s="28" customFormat="1" ht="13.5" customHeight="1">
      <c r="A112" s="85">
        <v>13</v>
      </c>
      <c r="B112" s="21">
        <v>84.27</v>
      </c>
      <c r="C112" s="86" t="s">
        <v>120</v>
      </c>
      <c r="D112" s="87" t="s">
        <v>107</v>
      </c>
      <c r="E112" s="88">
        <v>14</v>
      </c>
      <c r="F112" s="88">
        <v>4500</v>
      </c>
      <c r="G112" s="26"/>
      <c r="H112" s="27"/>
      <c r="I112" s="26"/>
      <c r="J112" s="26"/>
      <c r="K112" s="26"/>
      <c r="L112" s="26"/>
      <c r="M112" s="26"/>
      <c r="N112" s="26"/>
      <c r="O112" s="14"/>
    </row>
    <row r="113" spans="1:15" ht="13.5">
      <c r="A113" s="63"/>
      <c r="B113" s="63"/>
      <c r="C113" s="73" t="s">
        <v>161</v>
      </c>
      <c r="D113" s="65"/>
      <c r="E113" s="66"/>
      <c r="F113" s="80">
        <f>F114</f>
        <v>3000</v>
      </c>
      <c r="O113" s="14"/>
    </row>
    <row r="114" spans="1:15" ht="13.5">
      <c r="A114" s="21">
        <v>1</v>
      </c>
      <c r="B114" s="21">
        <v>54.27</v>
      </c>
      <c r="C114" s="23"/>
      <c r="D114" s="24" t="s">
        <v>77</v>
      </c>
      <c r="E114" s="25"/>
      <c r="F114" s="25">
        <v>3000</v>
      </c>
      <c r="O114" s="14"/>
    </row>
    <row r="115" spans="1:15" ht="13.5">
      <c r="A115" s="16"/>
      <c r="B115" s="16"/>
      <c r="C115" s="17" t="s">
        <v>162</v>
      </c>
      <c r="D115" s="18"/>
      <c r="E115" s="18"/>
      <c r="F115" s="18">
        <f>F116+F117+F118+F119+F120</f>
        <v>707204</v>
      </c>
      <c r="O115" s="14"/>
    </row>
    <row r="116" spans="1:6" ht="13.5">
      <c r="A116" s="51">
        <v>1</v>
      </c>
      <c r="B116" s="21"/>
      <c r="C116" s="52" t="s">
        <v>78</v>
      </c>
      <c r="D116" s="53" t="s">
        <v>79</v>
      </c>
      <c r="E116" s="54">
        <v>1520</v>
      </c>
      <c r="F116" s="54">
        <v>314275</v>
      </c>
    </row>
    <row r="117" spans="1:6" ht="13.5">
      <c r="A117" s="51">
        <v>2</v>
      </c>
      <c r="B117" s="21"/>
      <c r="C117" s="56" t="s">
        <v>80</v>
      </c>
      <c r="D117" s="53" t="s">
        <v>79</v>
      </c>
      <c r="E117" s="54">
        <v>430</v>
      </c>
      <c r="F117" s="54">
        <v>92219</v>
      </c>
    </row>
    <row r="118" spans="1:6" ht="13.5">
      <c r="A118" s="57">
        <v>3</v>
      </c>
      <c r="B118" s="21"/>
      <c r="C118" s="56" t="s">
        <v>81</v>
      </c>
      <c r="D118" s="53" t="s">
        <v>82</v>
      </c>
      <c r="E118" s="54">
        <v>2000</v>
      </c>
      <c r="F118" s="54">
        <v>237900</v>
      </c>
    </row>
    <row r="119" spans="1:15" ht="13.5">
      <c r="A119" s="21">
        <v>4</v>
      </c>
      <c r="B119" s="21"/>
      <c r="C119" s="23" t="s">
        <v>83</v>
      </c>
      <c r="D119" s="53" t="s">
        <v>84</v>
      </c>
      <c r="E119" s="25">
        <v>113</v>
      </c>
      <c r="F119" s="25">
        <v>32810</v>
      </c>
      <c r="O119" s="14"/>
    </row>
    <row r="120" spans="1:6" ht="13.5">
      <c r="A120" s="51">
        <v>5</v>
      </c>
      <c r="B120" s="21"/>
      <c r="C120" s="56" t="s">
        <v>85</v>
      </c>
      <c r="D120" s="53" t="s">
        <v>86</v>
      </c>
      <c r="E120" s="54"/>
      <c r="F120" s="54">
        <v>30000</v>
      </c>
    </row>
  </sheetData>
  <mergeCells count="29">
    <mergeCell ref="A87:A100"/>
    <mergeCell ref="B87:B100"/>
    <mergeCell ref="C87:C100"/>
    <mergeCell ref="A69:A72"/>
    <mergeCell ref="B69:B72"/>
    <mergeCell ref="F69:F72"/>
    <mergeCell ref="F75:F80"/>
    <mergeCell ref="B75:B80"/>
    <mergeCell ref="A75:A80"/>
    <mergeCell ref="B62:B63"/>
    <mergeCell ref="B64:B65"/>
    <mergeCell ref="B66:B68"/>
    <mergeCell ref="A62:A68"/>
    <mergeCell ref="F62:F68"/>
    <mergeCell ref="E62:E63"/>
    <mergeCell ref="E64:E65"/>
    <mergeCell ref="E66:E68"/>
    <mergeCell ref="C62:C63"/>
    <mergeCell ref="C64:C65"/>
    <mergeCell ref="D66:D68"/>
    <mergeCell ref="C66:C68"/>
    <mergeCell ref="F52:F56"/>
    <mergeCell ref="A52:A56"/>
    <mergeCell ref="B52:B56"/>
    <mergeCell ref="C52:C56"/>
    <mergeCell ref="F39:F41"/>
    <mergeCell ref="C39:C41"/>
    <mergeCell ref="A39:A41"/>
    <mergeCell ref="B39:B41"/>
  </mergeCells>
  <printOptions horizontalCentered="1"/>
  <pageMargins left="0.7086614173228347" right="0.2362204724409449" top="1.54" bottom="0.3937007874015748" header="0.49" footer="0.2362204724409449"/>
  <pageSetup horizontalDpi="300" verticalDpi="300" orientation="portrait" scale="105" r:id="rId1"/>
  <headerFooter alignWithMargins="0">
    <oddHeader>&amp;L&amp;"Arial,Bold"CONSILIUL JUDEŢEAN MUREŞ
&amp;"Arial,Italic"SERVICIUL INVESTIŢII&amp;C
&amp;"Arial,Bold"&amp;12PROGRAMUL DE &amp;18REPARAŢII&amp;12 PE ANUL 2007&amp;R
RON</oddHeader>
  </headerFooter>
  <rowBreaks count="3" manualBreakCount="3">
    <brk id="38" max="5" man="1"/>
    <brk id="68" max="5" man="1"/>
    <brk id="9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956"/>
  <sheetViews>
    <sheetView zoomScaleSheetLayoutView="75" workbookViewId="0" topLeftCell="A1">
      <pane ySplit="2" topLeftCell="BM3" activePane="bottomLeft" state="frozen"/>
      <selection pane="topLeft" activeCell="A1" sqref="A1"/>
      <selection pane="bottomLeft" activeCell="J121" sqref="J121"/>
    </sheetView>
  </sheetViews>
  <sheetFormatPr defaultColWidth="9.140625" defaultRowHeight="12.75"/>
  <cols>
    <col min="1" max="1" width="3.28125" style="58" customWidth="1"/>
    <col min="2" max="2" width="6.28125" style="58" customWidth="1"/>
    <col min="3" max="3" width="25.28125" style="59" customWidth="1"/>
    <col min="4" max="4" width="33.57421875" style="60" customWidth="1"/>
    <col min="5" max="5" width="11.421875" style="62" customWidth="1"/>
    <col min="6" max="6" width="11.421875" style="12" customWidth="1"/>
    <col min="7" max="7" width="11.421875" style="13" customWidth="1"/>
    <col min="8" max="8" width="14.28125" style="12" customWidth="1"/>
    <col min="9" max="9" width="8.00390625" style="12" customWidth="1"/>
    <col min="10" max="10" width="6.8515625" style="12" customWidth="1"/>
    <col min="11" max="11" width="5.7109375" style="12" customWidth="1"/>
    <col min="12" max="12" width="5.28125" style="12" customWidth="1"/>
    <col min="13" max="13" width="6.28125" style="12" customWidth="1"/>
    <col min="14" max="14" width="7.8515625" style="55" customWidth="1"/>
    <col min="15" max="16384" width="9.140625" style="15" customWidth="1"/>
  </cols>
  <sheetData>
    <row r="1" spans="1:14" s="6" customFormat="1" ht="57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186</v>
      </c>
      <c r="F1" s="4" t="s">
        <v>187</v>
      </c>
      <c r="G1" s="4" t="s">
        <v>188</v>
      </c>
      <c r="H1" s="109" t="s">
        <v>185</v>
      </c>
      <c r="I1" s="5"/>
      <c r="J1" s="5"/>
      <c r="K1" s="5"/>
      <c r="L1" s="5"/>
      <c r="M1" s="5"/>
      <c r="N1" s="5"/>
    </row>
    <row r="2" spans="1:14" s="8" customFormat="1" ht="12" customHeight="1">
      <c r="A2" s="94" t="s">
        <v>5</v>
      </c>
      <c r="B2" s="95" t="s">
        <v>6</v>
      </c>
      <c r="C2" s="96" t="s">
        <v>7</v>
      </c>
      <c r="D2" s="97">
        <v>3</v>
      </c>
      <c r="E2" s="97">
        <v>5</v>
      </c>
      <c r="F2" s="110"/>
      <c r="G2" s="110"/>
      <c r="H2" s="110"/>
      <c r="I2" s="7"/>
      <c r="J2" s="7"/>
      <c r="K2" s="7"/>
      <c r="L2" s="7"/>
      <c r="M2" s="7"/>
      <c r="N2" s="7"/>
    </row>
    <row r="3" spans="1:14" ht="13.5">
      <c r="A3" s="9"/>
      <c r="B3" s="9"/>
      <c r="C3" s="10" t="s">
        <v>8</v>
      </c>
      <c r="D3" s="11"/>
      <c r="E3" s="11">
        <f>E4+E15+E18+E22+E24+E29+E59+E86+E106+E120+E122+E128</f>
        <v>12947644</v>
      </c>
      <c r="F3" s="11">
        <f>F4+F15+F128+F18+F22+F24+F29+F59+F106+F120+F122+F86</f>
        <v>7965544</v>
      </c>
      <c r="G3" s="141"/>
      <c r="H3" s="142"/>
      <c r="N3" s="14"/>
    </row>
    <row r="4" spans="1:14" s="20" customFormat="1" ht="13.5">
      <c r="A4" s="16"/>
      <c r="B4" s="16"/>
      <c r="C4" s="17" t="s">
        <v>141</v>
      </c>
      <c r="D4" s="18"/>
      <c r="E4" s="18">
        <f>E5+E6+E7+E8+E9+E10+E11+E12+E13+E14</f>
        <v>1143000</v>
      </c>
      <c r="F4" s="18">
        <f>F5+F6+F7+F8+F9+F10+F11+F12+F13+F14</f>
        <v>1143000</v>
      </c>
      <c r="G4" s="132"/>
      <c r="H4" s="140"/>
      <c r="I4" s="19"/>
      <c r="J4" s="19"/>
      <c r="K4" s="19"/>
      <c r="L4" s="19"/>
      <c r="M4" s="19"/>
      <c r="N4" s="14"/>
    </row>
    <row r="5" spans="1:14" ht="14.25" customHeight="1">
      <c r="A5" s="21">
        <v>1</v>
      </c>
      <c r="B5" s="21">
        <v>51.27</v>
      </c>
      <c r="C5" s="22" t="s">
        <v>89</v>
      </c>
      <c r="D5" s="23" t="s">
        <v>90</v>
      </c>
      <c r="E5" s="25">
        <v>50000</v>
      </c>
      <c r="F5" s="25">
        <v>50000</v>
      </c>
      <c r="G5" s="112"/>
      <c r="H5" s="111"/>
      <c r="N5" s="14"/>
    </row>
    <row r="6" spans="1:14" ht="14.25" customHeight="1">
      <c r="A6" s="21">
        <v>2</v>
      </c>
      <c r="B6" s="21">
        <v>51.27</v>
      </c>
      <c r="C6" s="22"/>
      <c r="D6" s="23" t="s">
        <v>140</v>
      </c>
      <c r="E6" s="25">
        <v>8000</v>
      </c>
      <c r="F6" s="25">
        <v>8000</v>
      </c>
      <c r="G6" s="112"/>
      <c r="H6" s="111"/>
      <c r="N6" s="14"/>
    </row>
    <row r="7" spans="1:14" ht="14.25" customHeight="1">
      <c r="A7" s="93">
        <v>3</v>
      </c>
      <c r="B7" s="21">
        <v>51.27</v>
      </c>
      <c r="C7" s="22"/>
      <c r="D7" s="22" t="s">
        <v>91</v>
      </c>
      <c r="E7" s="25">
        <v>50000</v>
      </c>
      <c r="F7" s="25">
        <v>50000</v>
      </c>
      <c r="G7" s="112"/>
      <c r="H7" s="111"/>
      <c r="N7" s="14"/>
    </row>
    <row r="8" spans="1:14" ht="14.25" customHeight="1">
      <c r="A8" s="21">
        <v>4</v>
      </c>
      <c r="B8" s="21">
        <v>51.27</v>
      </c>
      <c r="C8" s="22"/>
      <c r="D8" s="23" t="s">
        <v>121</v>
      </c>
      <c r="E8" s="25">
        <v>120000</v>
      </c>
      <c r="F8" s="25">
        <v>120000</v>
      </c>
      <c r="G8" s="112"/>
      <c r="H8" s="111"/>
      <c r="N8" s="14"/>
    </row>
    <row r="9" spans="1:14" ht="14.25" customHeight="1">
      <c r="A9" s="21">
        <v>5</v>
      </c>
      <c r="B9" s="21">
        <v>51.27</v>
      </c>
      <c r="C9" s="22"/>
      <c r="D9" s="23" t="s">
        <v>157</v>
      </c>
      <c r="E9" s="25">
        <v>460000</v>
      </c>
      <c r="F9" s="25">
        <v>460000</v>
      </c>
      <c r="G9" s="112"/>
      <c r="H9" s="131" t="s">
        <v>226</v>
      </c>
      <c r="N9" s="14"/>
    </row>
    <row r="10" spans="1:14" ht="14.25" customHeight="1">
      <c r="A10" s="93">
        <v>6</v>
      </c>
      <c r="B10" s="21">
        <v>51.27</v>
      </c>
      <c r="C10" s="22"/>
      <c r="D10" s="23" t="s">
        <v>113</v>
      </c>
      <c r="E10" s="25">
        <v>300000</v>
      </c>
      <c r="F10" s="25">
        <v>300000</v>
      </c>
      <c r="G10" s="112"/>
      <c r="H10" s="111"/>
      <c r="N10" s="14"/>
    </row>
    <row r="11" spans="1:14" ht="14.25" customHeight="1">
      <c r="A11" s="21">
        <v>7</v>
      </c>
      <c r="B11" s="21" t="s">
        <v>136</v>
      </c>
      <c r="C11" s="22"/>
      <c r="D11" s="22" t="s">
        <v>137</v>
      </c>
      <c r="E11" s="25">
        <v>50000</v>
      </c>
      <c r="F11" s="25">
        <v>50000</v>
      </c>
      <c r="G11" s="112"/>
      <c r="H11" s="111"/>
      <c r="N11" s="14"/>
    </row>
    <row r="12" spans="1:14" ht="13.5">
      <c r="A12" s="21">
        <v>8</v>
      </c>
      <c r="B12" s="21" t="s">
        <v>136</v>
      </c>
      <c r="C12" s="22"/>
      <c r="D12" s="22" t="s">
        <v>138</v>
      </c>
      <c r="E12" s="25">
        <v>80000</v>
      </c>
      <c r="F12" s="25">
        <v>80000</v>
      </c>
      <c r="G12" s="112"/>
      <c r="H12" s="111"/>
      <c r="N12" s="14"/>
    </row>
    <row r="13" spans="1:14" ht="13.5">
      <c r="A13" s="93">
        <v>9</v>
      </c>
      <c r="B13" s="21" t="s">
        <v>136</v>
      </c>
      <c r="C13" s="22"/>
      <c r="D13" s="22" t="s">
        <v>139</v>
      </c>
      <c r="E13" s="25">
        <v>5000</v>
      </c>
      <c r="F13" s="25">
        <v>5000</v>
      </c>
      <c r="G13" s="112"/>
      <c r="H13" s="111"/>
      <c r="N13" s="14"/>
    </row>
    <row r="14" spans="1:14" ht="13.5">
      <c r="A14" s="93">
        <v>10</v>
      </c>
      <c r="B14" s="21" t="s">
        <v>136</v>
      </c>
      <c r="C14" s="22"/>
      <c r="D14" s="22" t="s">
        <v>165</v>
      </c>
      <c r="E14" s="25">
        <v>20000</v>
      </c>
      <c r="F14" s="25">
        <v>20000</v>
      </c>
      <c r="G14" s="112"/>
      <c r="H14" s="111"/>
      <c r="N14" s="14"/>
    </row>
    <row r="15" spans="1:14" s="28" customFormat="1" ht="13.5">
      <c r="A15" s="63"/>
      <c r="B15" s="63"/>
      <c r="C15" s="67" t="s">
        <v>142</v>
      </c>
      <c r="D15" s="64"/>
      <c r="E15" s="80">
        <f>E16+E17</f>
        <v>425000</v>
      </c>
      <c r="F15" s="137">
        <f>F16+F17</f>
        <v>25000</v>
      </c>
      <c r="G15" s="138"/>
      <c r="H15" s="139"/>
      <c r="I15" s="26"/>
      <c r="J15" s="26"/>
      <c r="K15" s="26"/>
      <c r="L15" s="26"/>
      <c r="M15" s="26"/>
      <c r="N15" s="14"/>
    </row>
    <row r="16" spans="1:14" s="28" customFormat="1" ht="27">
      <c r="A16" s="21"/>
      <c r="B16" s="68">
        <v>60.27</v>
      </c>
      <c r="C16" s="29" t="s">
        <v>10</v>
      </c>
      <c r="D16" s="23" t="s">
        <v>11</v>
      </c>
      <c r="E16" s="25">
        <v>400000</v>
      </c>
      <c r="F16" s="122">
        <v>0</v>
      </c>
      <c r="G16" s="123"/>
      <c r="H16" s="113"/>
      <c r="I16" s="26"/>
      <c r="J16" s="26"/>
      <c r="K16" s="26"/>
      <c r="L16" s="26"/>
      <c r="M16" s="26"/>
      <c r="N16" s="14"/>
    </row>
    <row r="17" spans="1:14" s="28" customFormat="1" ht="27.75" customHeight="1">
      <c r="A17" s="21"/>
      <c r="B17" s="21">
        <v>60.27</v>
      </c>
      <c r="C17" s="29"/>
      <c r="D17" s="23" t="s">
        <v>123</v>
      </c>
      <c r="E17" s="25">
        <v>25000</v>
      </c>
      <c r="F17" s="25">
        <v>25000</v>
      </c>
      <c r="G17" s="123"/>
      <c r="H17" s="113"/>
      <c r="I17" s="26"/>
      <c r="J17" s="26"/>
      <c r="K17" s="26"/>
      <c r="L17" s="26"/>
      <c r="M17" s="26"/>
      <c r="N17" s="14"/>
    </row>
    <row r="18" spans="1:14" ht="15" customHeight="1">
      <c r="A18" s="16"/>
      <c r="B18" s="16"/>
      <c r="C18" s="17" t="s">
        <v>143</v>
      </c>
      <c r="D18" s="30"/>
      <c r="E18" s="18">
        <f>E19+E20+E21</f>
        <v>74000</v>
      </c>
      <c r="F18" s="18">
        <f>F19+F20+F21</f>
        <v>74000</v>
      </c>
      <c r="G18" s="132"/>
      <c r="H18" s="133"/>
      <c r="N18" s="14"/>
    </row>
    <row r="19" spans="1:14" ht="13.5">
      <c r="A19" s="21">
        <v>1</v>
      </c>
      <c r="B19" s="21">
        <v>57.27</v>
      </c>
      <c r="C19" s="23"/>
      <c r="D19" s="24" t="s">
        <v>12</v>
      </c>
      <c r="E19" s="25">
        <v>54000</v>
      </c>
      <c r="F19" s="25">
        <v>54000</v>
      </c>
      <c r="G19" s="112"/>
      <c r="H19" s="111"/>
      <c r="N19" s="14"/>
    </row>
    <row r="20" spans="1:14" ht="13.5">
      <c r="A20" s="21">
        <v>2</v>
      </c>
      <c r="B20" s="21">
        <v>57.27</v>
      </c>
      <c r="C20" s="23"/>
      <c r="D20" s="34" t="s">
        <v>13</v>
      </c>
      <c r="E20" s="25">
        <v>14000</v>
      </c>
      <c r="F20" s="25">
        <v>14000</v>
      </c>
      <c r="G20" s="112"/>
      <c r="H20" s="111"/>
      <c r="N20" s="14"/>
    </row>
    <row r="21" spans="1:14" ht="13.5">
      <c r="A21" s="21">
        <v>3</v>
      </c>
      <c r="B21" s="21">
        <v>57.27</v>
      </c>
      <c r="C21" s="23"/>
      <c r="D21" s="34" t="s">
        <v>114</v>
      </c>
      <c r="E21" s="25">
        <v>6000</v>
      </c>
      <c r="F21" s="25">
        <v>6000</v>
      </c>
      <c r="G21" s="112"/>
      <c r="H21" s="111"/>
      <c r="N21" s="14"/>
    </row>
    <row r="22" spans="1:14" ht="13.5">
      <c r="A22" s="16"/>
      <c r="B22" s="16"/>
      <c r="C22" s="17" t="s">
        <v>153</v>
      </c>
      <c r="D22" s="30"/>
      <c r="E22" s="30">
        <f>E23</f>
        <v>4000</v>
      </c>
      <c r="F22" s="30">
        <f>F23</f>
        <v>4000</v>
      </c>
      <c r="G22" s="132"/>
      <c r="H22" s="133"/>
      <c r="N22" s="14"/>
    </row>
    <row r="23" spans="1:14" ht="13.5">
      <c r="A23" s="31">
        <v>1</v>
      </c>
      <c r="B23" s="31">
        <v>57.27</v>
      </c>
      <c r="C23" s="35"/>
      <c r="D23" s="75" t="s">
        <v>14</v>
      </c>
      <c r="E23" s="33">
        <v>4000</v>
      </c>
      <c r="F23" s="33">
        <v>4000</v>
      </c>
      <c r="G23" s="112"/>
      <c r="H23" s="111"/>
      <c r="N23" s="14"/>
    </row>
    <row r="24" spans="1:14" ht="14.25" customHeight="1">
      <c r="A24" s="16"/>
      <c r="B24" s="16"/>
      <c r="C24" s="17" t="s">
        <v>144</v>
      </c>
      <c r="D24" s="30"/>
      <c r="E24" s="30">
        <f>E25+E26+E27+E28</f>
        <v>130000</v>
      </c>
      <c r="F24" s="30">
        <f>F25+F26+F27+F28</f>
        <v>130000</v>
      </c>
      <c r="G24" s="132"/>
      <c r="H24" s="133"/>
      <c r="N24" s="14"/>
    </row>
    <row r="25" spans="1:14" s="28" customFormat="1" ht="13.5">
      <c r="A25" s="21">
        <v>1</v>
      </c>
      <c r="B25" s="31">
        <v>57.27</v>
      </c>
      <c r="C25" s="23" t="s">
        <v>125</v>
      </c>
      <c r="D25" s="24" t="s">
        <v>126</v>
      </c>
      <c r="E25" s="25">
        <v>20000</v>
      </c>
      <c r="F25" s="25">
        <v>20000</v>
      </c>
      <c r="G25" s="112"/>
      <c r="H25" s="113"/>
      <c r="I25" s="26"/>
      <c r="J25" s="26"/>
      <c r="K25" s="26"/>
      <c r="L25" s="12"/>
      <c r="M25" s="26"/>
      <c r="N25" s="14"/>
    </row>
    <row r="26" spans="1:14" s="28" customFormat="1" ht="13.5">
      <c r="A26" s="21">
        <v>2</v>
      </c>
      <c r="B26" s="31">
        <v>57.27</v>
      </c>
      <c r="C26" s="23" t="s">
        <v>127</v>
      </c>
      <c r="D26" s="24" t="s">
        <v>128</v>
      </c>
      <c r="E26" s="25">
        <v>80000</v>
      </c>
      <c r="F26" s="25">
        <v>80000</v>
      </c>
      <c r="G26" s="112"/>
      <c r="H26" s="113"/>
      <c r="I26" s="26"/>
      <c r="J26" s="26"/>
      <c r="K26" s="26"/>
      <c r="L26" s="12"/>
      <c r="M26" s="26"/>
      <c r="N26" s="14"/>
    </row>
    <row r="27" spans="1:14" s="28" customFormat="1" ht="13.5">
      <c r="A27" s="21">
        <v>3</v>
      </c>
      <c r="B27" s="31">
        <v>57.27</v>
      </c>
      <c r="C27" s="23" t="s">
        <v>129</v>
      </c>
      <c r="D27" s="24" t="s">
        <v>126</v>
      </c>
      <c r="E27" s="25">
        <v>20000</v>
      </c>
      <c r="F27" s="25">
        <v>20000</v>
      </c>
      <c r="G27" s="112"/>
      <c r="H27" s="113"/>
      <c r="I27" s="26"/>
      <c r="J27" s="26"/>
      <c r="K27" s="26"/>
      <c r="L27" s="12"/>
      <c r="M27" s="26"/>
      <c r="N27" s="14"/>
    </row>
    <row r="28" spans="1:14" ht="13.5" customHeight="1">
      <c r="A28" s="21">
        <v>4</v>
      </c>
      <c r="B28" s="31">
        <v>57.27</v>
      </c>
      <c r="C28" s="23" t="s">
        <v>130</v>
      </c>
      <c r="D28" s="24" t="s">
        <v>126</v>
      </c>
      <c r="E28" s="25">
        <v>10000</v>
      </c>
      <c r="F28" s="25">
        <v>10000</v>
      </c>
      <c r="G28" s="112"/>
      <c r="H28" s="111"/>
      <c r="N28" s="14"/>
    </row>
    <row r="29" spans="1:14" ht="13.5">
      <c r="A29" s="16"/>
      <c r="B29" s="16"/>
      <c r="C29" s="17" t="s">
        <v>145</v>
      </c>
      <c r="D29" s="30"/>
      <c r="E29" s="30">
        <f>E30+E34+E32+E36+E45+E51</f>
        <v>2028177</v>
      </c>
      <c r="F29" s="30">
        <f>F30+F34+F32+F36+F45+F51</f>
        <v>1978177</v>
      </c>
      <c r="G29" s="132"/>
      <c r="H29" s="133"/>
      <c r="N29" s="14"/>
    </row>
    <row r="30" spans="1:14" ht="13.5">
      <c r="A30" s="39"/>
      <c r="B30" s="39"/>
      <c r="C30" s="40" t="s">
        <v>146</v>
      </c>
      <c r="D30" s="41"/>
      <c r="E30" s="41">
        <f>E31</f>
        <v>1500</v>
      </c>
      <c r="F30" s="41">
        <f>F31</f>
        <v>1500</v>
      </c>
      <c r="G30" s="112"/>
      <c r="H30" s="111"/>
      <c r="N30" s="14"/>
    </row>
    <row r="31" spans="1:14" s="37" customFormat="1" ht="27">
      <c r="A31" s="21">
        <v>1</v>
      </c>
      <c r="B31" s="21">
        <v>59.27</v>
      </c>
      <c r="C31" s="23" t="s">
        <v>29</v>
      </c>
      <c r="D31" s="34" t="s">
        <v>30</v>
      </c>
      <c r="E31" s="25">
        <v>1500</v>
      </c>
      <c r="F31" s="25">
        <v>1500</v>
      </c>
      <c r="G31" s="116"/>
      <c r="H31" s="114"/>
      <c r="I31" s="36"/>
      <c r="J31" s="36"/>
      <c r="K31" s="36"/>
      <c r="L31" s="36"/>
      <c r="M31" s="36"/>
      <c r="N31" s="14"/>
    </row>
    <row r="32" spans="1:14" s="37" customFormat="1" ht="13.5">
      <c r="A32" s="39"/>
      <c r="B32" s="39"/>
      <c r="C32" s="40" t="s">
        <v>147</v>
      </c>
      <c r="D32" s="41"/>
      <c r="E32" s="42">
        <f>E33</f>
        <v>100000</v>
      </c>
      <c r="F32" s="42">
        <f>F33</f>
        <v>100000</v>
      </c>
      <c r="G32" s="116"/>
      <c r="H32" s="114"/>
      <c r="I32" s="36"/>
      <c r="J32" s="36"/>
      <c r="K32" s="36"/>
      <c r="L32" s="36"/>
      <c r="M32" s="36"/>
      <c r="N32" s="14"/>
    </row>
    <row r="33" spans="1:14" ht="13.5">
      <c r="A33" s="21">
        <v>1</v>
      </c>
      <c r="B33" s="21">
        <v>59.27</v>
      </c>
      <c r="C33" s="23"/>
      <c r="D33" s="23" t="s">
        <v>135</v>
      </c>
      <c r="E33" s="25">
        <v>100000</v>
      </c>
      <c r="F33" s="25">
        <v>100000</v>
      </c>
      <c r="G33" s="112"/>
      <c r="H33" s="111"/>
      <c r="N33" s="14"/>
    </row>
    <row r="34" spans="1:14" s="36" customFormat="1" ht="13.5">
      <c r="A34" s="39"/>
      <c r="B34" s="39"/>
      <c r="C34" s="40" t="s">
        <v>148</v>
      </c>
      <c r="D34" s="41"/>
      <c r="E34" s="42">
        <f>E35</f>
        <v>60000</v>
      </c>
      <c r="F34" s="42">
        <f>F35</f>
        <v>60000</v>
      </c>
      <c r="G34" s="116"/>
      <c r="H34" s="114"/>
      <c r="N34" s="14"/>
    </row>
    <row r="35" spans="1:14" s="36" customFormat="1" ht="27">
      <c r="A35" s="21">
        <v>1</v>
      </c>
      <c r="B35" s="21">
        <v>59.27</v>
      </c>
      <c r="C35" s="23" t="s">
        <v>87</v>
      </c>
      <c r="D35" s="34" t="s">
        <v>88</v>
      </c>
      <c r="E35" s="25">
        <v>60000</v>
      </c>
      <c r="F35" s="25">
        <v>60000</v>
      </c>
      <c r="G35" s="116"/>
      <c r="H35" s="114"/>
      <c r="N35" s="14"/>
    </row>
    <row r="36" spans="1:14" s="36" customFormat="1" ht="13.5">
      <c r="A36" s="39"/>
      <c r="B36" s="39"/>
      <c r="C36" s="40" t="s">
        <v>149</v>
      </c>
      <c r="D36" s="41"/>
      <c r="E36" s="41">
        <f>E37+E44+E39+E42+E43</f>
        <v>770000</v>
      </c>
      <c r="F36" s="41">
        <f>F37+F44+F39+F42+F43</f>
        <v>720000</v>
      </c>
      <c r="G36" s="116"/>
      <c r="H36" s="114"/>
      <c r="N36" s="14"/>
    </row>
    <row r="37" spans="1:14" s="36" customFormat="1" ht="27">
      <c r="A37" s="21">
        <v>1</v>
      </c>
      <c r="B37" s="21">
        <v>59.27</v>
      </c>
      <c r="C37" s="23" t="s">
        <v>122</v>
      </c>
      <c r="D37" s="34" t="s">
        <v>15</v>
      </c>
      <c r="E37" s="25">
        <v>50000</v>
      </c>
      <c r="F37" s="25">
        <v>50000</v>
      </c>
      <c r="G37" s="116"/>
      <c r="H37" s="114"/>
      <c r="N37" s="14"/>
    </row>
    <row r="38" spans="1:14" s="36" customFormat="1" ht="27">
      <c r="A38" s="99"/>
      <c r="B38" s="99"/>
      <c r="C38" s="103" t="s">
        <v>181</v>
      </c>
      <c r="D38" s="34" t="s">
        <v>182</v>
      </c>
      <c r="E38" s="100">
        <v>350000</v>
      </c>
      <c r="F38" s="100">
        <v>350000</v>
      </c>
      <c r="G38" s="116"/>
      <c r="H38" s="114"/>
      <c r="N38" s="14"/>
    </row>
    <row r="39" spans="1:14" s="36" customFormat="1" ht="13.5">
      <c r="A39" s="398">
        <v>2</v>
      </c>
      <c r="B39" s="398">
        <v>59.27</v>
      </c>
      <c r="C39" s="395" t="s">
        <v>183</v>
      </c>
      <c r="D39" s="34" t="s">
        <v>16</v>
      </c>
      <c r="E39" s="392">
        <v>250000</v>
      </c>
      <c r="F39" s="392">
        <v>250000</v>
      </c>
      <c r="G39" s="116"/>
      <c r="H39" s="114"/>
      <c r="N39" s="14"/>
    </row>
    <row r="40" spans="1:14" s="36" customFormat="1" ht="13.5">
      <c r="A40" s="399"/>
      <c r="B40" s="399"/>
      <c r="C40" s="396"/>
      <c r="D40" s="34" t="s">
        <v>17</v>
      </c>
      <c r="E40" s="393"/>
      <c r="F40" s="393"/>
      <c r="G40" s="116"/>
      <c r="H40" s="114"/>
      <c r="N40" s="14"/>
    </row>
    <row r="41" spans="1:14" s="36" customFormat="1" ht="13.5">
      <c r="A41" s="400"/>
      <c r="B41" s="400"/>
      <c r="C41" s="397"/>
      <c r="D41" s="34" t="s">
        <v>18</v>
      </c>
      <c r="E41" s="394"/>
      <c r="F41" s="394"/>
      <c r="G41" s="116"/>
      <c r="H41" s="114"/>
      <c r="N41" s="14"/>
    </row>
    <row r="42" spans="1:14" s="36" customFormat="1" ht="27">
      <c r="A42" s="78">
        <v>3</v>
      </c>
      <c r="B42" s="78">
        <v>59.27</v>
      </c>
      <c r="C42" s="77" t="s">
        <v>184</v>
      </c>
      <c r="D42" s="34" t="s">
        <v>19</v>
      </c>
      <c r="E42" s="76">
        <v>20000</v>
      </c>
      <c r="F42" s="76">
        <v>20000</v>
      </c>
      <c r="G42" s="116"/>
      <c r="H42" s="114"/>
      <c r="N42" s="14"/>
    </row>
    <row r="43" spans="1:14" s="36" customFormat="1" ht="27">
      <c r="A43" s="78">
        <v>4</v>
      </c>
      <c r="B43" s="78">
        <v>59.27</v>
      </c>
      <c r="C43" s="77" t="s">
        <v>20</v>
      </c>
      <c r="D43" s="34" t="s">
        <v>21</v>
      </c>
      <c r="E43" s="76">
        <v>50000</v>
      </c>
      <c r="F43" s="76">
        <v>0</v>
      </c>
      <c r="G43" s="116"/>
      <c r="H43" s="114"/>
      <c r="N43" s="14"/>
    </row>
    <row r="44" spans="1:14" s="36" customFormat="1" ht="13.5">
      <c r="A44" s="78">
        <v>5</v>
      </c>
      <c r="B44" s="78" t="s">
        <v>154</v>
      </c>
      <c r="C44" s="77" t="s">
        <v>159</v>
      </c>
      <c r="D44" s="34" t="s">
        <v>158</v>
      </c>
      <c r="E44" s="76">
        <v>400000</v>
      </c>
      <c r="F44" s="76">
        <v>400000</v>
      </c>
      <c r="G44" s="116"/>
      <c r="H44" s="114"/>
      <c r="N44" s="14"/>
    </row>
    <row r="45" spans="1:14" s="36" customFormat="1" ht="13.5">
      <c r="A45" s="39"/>
      <c r="B45" s="21"/>
      <c r="C45" s="40" t="s">
        <v>150</v>
      </c>
      <c r="D45" s="41"/>
      <c r="E45" s="42">
        <f>E46+E47+E48+E49+E50</f>
        <v>240000</v>
      </c>
      <c r="F45" s="42">
        <f>F46+F47+F48+F49+F50</f>
        <v>240000</v>
      </c>
      <c r="G45" s="116"/>
      <c r="H45" s="114"/>
      <c r="N45" s="14"/>
    </row>
    <row r="46" spans="1:14" s="44" customFormat="1" ht="27" customHeight="1">
      <c r="A46" s="21">
        <v>1</v>
      </c>
      <c r="B46" s="21">
        <v>59.27</v>
      </c>
      <c r="C46" s="43" t="s">
        <v>108</v>
      </c>
      <c r="D46" s="34" t="s">
        <v>115</v>
      </c>
      <c r="E46" s="25">
        <v>100000</v>
      </c>
      <c r="F46" s="25">
        <v>100000</v>
      </c>
      <c r="G46" s="117"/>
      <c r="H46" s="115"/>
      <c r="N46" s="14"/>
    </row>
    <row r="47" spans="1:14" s="44" customFormat="1" ht="42.75" customHeight="1">
      <c r="A47" s="21">
        <v>2</v>
      </c>
      <c r="B47" s="21">
        <v>59.27</v>
      </c>
      <c r="C47" s="43" t="s">
        <v>109</v>
      </c>
      <c r="D47" s="34" t="s">
        <v>110</v>
      </c>
      <c r="E47" s="25">
        <v>60000</v>
      </c>
      <c r="F47" s="25">
        <v>60000</v>
      </c>
      <c r="G47" s="117"/>
      <c r="H47" s="115"/>
      <c r="N47" s="14"/>
    </row>
    <row r="48" spans="1:14" s="44" customFormat="1" ht="14.25" customHeight="1">
      <c r="A48" s="21">
        <v>3</v>
      </c>
      <c r="B48" s="21">
        <v>59.27</v>
      </c>
      <c r="C48" s="43" t="s">
        <v>131</v>
      </c>
      <c r="D48" s="34" t="s">
        <v>132</v>
      </c>
      <c r="E48" s="25">
        <v>40000</v>
      </c>
      <c r="F48" s="25">
        <v>40000</v>
      </c>
      <c r="G48" s="117"/>
      <c r="H48" s="115"/>
      <c r="N48" s="14"/>
    </row>
    <row r="49" spans="1:14" s="44" customFormat="1" ht="14.25" customHeight="1">
      <c r="A49" s="21">
        <v>4</v>
      </c>
      <c r="B49" s="21">
        <v>59.27</v>
      </c>
      <c r="C49" s="43" t="s">
        <v>133</v>
      </c>
      <c r="D49" s="34" t="s">
        <v>111</v>
      </c>
      <c r="E49" s="25">
        <v>20000</v>
      </c>
      <c r="F49" s="25">
        <v>20000</v>
      </c>
      <c r="G49" s="117"/>
      <c r="H49" s="115"/>
      <c r="N49" s="14"/>
    </row>
    <row r="50" spans="1:14" s="44" customFormat="1" ht="13.5" customHeight="1">
      <c r="A50" s="21">
        <v>5</v>
      </c>
      <c r="B50" s="21">
        <v>59.27</v>
      </c>
      <c r="C50" s="43" t="s">
        <v>134</v>
      </c>
      <c r="D50" s="34" t="s">
        <v>112</v>
      </c>
      <c r="E50" s="25">
        <v>20000</v>
      </c>
      <c r="F50" s="25">
        <v>20000</v>
      </c>
      <c r="G50" s="117"/>
      <c r="H50" s="115"/>
      <c r="N50" s="14"/>
    </row>
    <row r="51" spans="1:14" s="44" customFormat="1" ht="14.25" customHeight="1">
      <c r="A51" s="39"/>
      <c r="B51" s="21"/>
      <c r="C51" s="40" t="s">
        <v>151</v>
      </c>
      <c r="D51" s="41"/>
      <c r="E51" s="41">
        <f>E52+E58+E57</f>
        <v>856677</v>
      </c>
      <c r="F51" s="41">
        <f>F52+F58+F57</f>
        <v>856677</v>
      </c>
      <c r="G51" s="117"/>
      <c r="H51" s="115"/>
      <c r="N51" s="14"/>
    </row>
    <row r="52" spans="1:14" s="44" customFormat="1" ht="13.5">
      <c r="A52" s="368">
        <v>1</v>
      </c>
      <c r="B52" s="398">
        <v>59.27</v>
      </c>
      <c r="C52" s="371" t="s">
        <v>22</v>
      </c>
      <c r="D52" s="32" t="s">
        <v>23</v>
      </c>
      <c r="E52" s="107">
        <v>562435</v>
      </c>
      <c r="F52" s="107">
        <v>562435</v>
      </c>
      <c r="G52" s="117"/>
      <c r="H52" s="115"/>
      <c r="N52" s="14"/>
    </row>
    <row r="53" spans="1:14" s="44" customFormat="1" ht="13.5">
      <c r="A53" s="369"/>
      <c r="B53" s="399"/>
      <c r="C53" s="372"/>
      <c r="D53" s="32" t="s">
        <v>155</v>
      </c>
      <c r="E53" s="108"/>
      <c r="F53" s="108"/>
      <c r="G53" s="117"/>
      <c r="H53" s="115"/>
      <c r="N53" s="14"/>
    </row>
    <row r="54" spans="1:14" s="44" customFormat="1" ht="13.5">
      <c r="A54" s="369"/>
      <c r="B54" s="399"/>
      <c r="C54" s="372"/>
      <c r="D54" s="32" t="s">
        <v>24</v>
      </c>
      <c r="E54" s="108"/>
      <c r="F54" s="108"/>
      <c r="G54" s="117"/>
      <c r="H54" s="115"/>
      <c r="N54" s="14"/>
    </row>
    <row r="55" spans="1:14" s="44" customFormat="1" ht="13.5">
      <c r="A55" s="369"/>
      <c r="B55" s="399"/>
      <c r="C55" s="372"/>
      <c r="D55" s="32" t="s">
        <v>25</v>
      </c>
      <c r="E55" s="108"/>
      <c r="F55" s="108"/>
      <c r="G55" s="117"/>
      <c r="H55" s="115"/>
      <c r="N55" s="14"/>
    </row>
    <row r="56" spans="1:14" s="44" customFormat="1" ht="13.5">
      <c r="A56" s="370"/>
      <c r="B56" s="400"/>
      <c r="C56" s="373"/>
      <c r="D56" s="32" t="s">
        <v>26</v>
      </c>
      <c r="E56" s="101"/>
      <c r="F56" s="101"/>
      <c r="G56" s="117"/>
      <c r="H56" s="115"/>
      <c r="N56" s="14"/>
    </row>
    <row r="57" spans="1:14" s="46" customFormat="1" ht="13.5">
      <c r="A57" s="31">
        <v>2</v>
      </c>
      <c r="B57" s="21">
        <v>59.27</v>
      </c>
      <c r="C57" s="35" t="s">
        <v>163</v>
      </c>
      <c r="D57" s="32" t="s">
        <v>28</v>
      </c>
      <c r="E57" s="33">
        <v>94242</v>
      </c>
      <c r="F57" s="33">
        <v>94242</v>
      </c>
      <c r="G57" s="75"/>
      <c r="H57" s="118"/>
      <c r="N57" s="14"/>
    </row>
    <row r="58" spans="1:14" s="46" customFormat="1" ht="13.5">
      <c r="A58" s="31">
        <v>3</v>
      </c>
      <c r="B58" s="21" t="s">
        <v>154</v>
      </c>
      <c r="C58" s="35"/>
      <c r="D58" s="35" t="s">
        <v>156</v>
      </c>
      <c r="E58" s="33">
        <v>200000</v>
      </c>
      <c r="F58" s="33">
        <v>200000</v>
      </c>
      <c r="G58" s="75"/>
      <c r="H58" s="31" t="s">
        <v>226</v>
      </c>
      <c r="N58" s="14"/>
    </row>
    <row r="59" spans="1:14" s="46" customFormat="1" ht="13.5">
      <c r="A59" s="69"/>
      <c r="B59" s="69"/>
      <c r="C59" s="72" t="s">
        <v>152</v>
      </c>
      <c r="D59" s="70"/>
      <c r="E59" s="79">
        <f>SUM(E60:E85)</f>
        <v>1516200</v>
      </c>
      <c r="F59" s="79">
        <f>SUM(F60:F85)</f>
        <v>447500</v>
      </c>
      <c r="G59" s="135"/>
      <c r="H59" s="136"/>
      <c r="N59" s="14"/>
    </row>
    <row r="60" spans="1:14" s="46" customFormat="1" ht="40.5">
      <c r="A60" s="31">
        <v>1</v>
      </c>
      <c r="B60" s="31">
        <v>68.27</v>
      </c>
      <c r="C60" s="48" t="s">
        <v>164</v>
      </c>
      <c r="D60" s="35" t="s">
        <v>189</v>
      </c>
      <c r="E60" s="49">
        <v>350000</v>
      </c>
      <c r="F60" s="32">
        <v>120000</v>
      </c>
      <c r="G60" s="75"/>
      <c r="H60" s="118"/>
      <c r="N60" s="14"/>
    </row>
    <row r="61" spans="1:14" s="46" customFormat="1" ht="27">
      <c r="A61" s="31">
        <v>2</v>
      </c>
      <c r="B61" s="31">
        <v>68.27</v>
      </c>
      <c r="C61" s="48" t="s">
        <v>116</v>
      </c>
      <c r="D61" s="35" t="s">
        <v>190</v>
      </c>
      <c r="E61" s="49">
        <v>50000</v>
      </c>
      <c r="F61" s="32">
        <v>30000</v>
      </c>
      <c r="G61" s="75"/>
      <c r="H61" s="118"/>
      <c r="N61" s="14"/>
    </row>
    <row r="62" spans="1:14" s="46" customFormat="1" ht="13.5">
      <c r="A62" s="368">
        <v>3</v>
      </c>
      <c r="B62" s="368">
        <v>68.27</v>
      </c>
      <c r="C62" s="371" t="s">
        <v>117</v>
      </c>
      <c r="D62" s="124" t="s">
        <v>192</v>
      </c>
      <c r="E62" s="105">
        <v>180000</v>
      </c>
      <c r="F62" s="127">
        <v>30000</v>
      </c>
      <c r="G62" s="75"/>
      <c r="H62" s="118"/>
      <c r="N62" s="14"/>
    </row>
    <row r="63" spans="1:14" s="46" customFormat="1" ht="13.5">
      <c r="A63" s="369"/>
      <c r="B63" s="370"/>
      <c r="C63" s="373"/>
      <c r="D63" s="35" t="s">
        <v>191</v>
      </c>
      <c r="E63" s="125"/>
      <c r="F63" s="128"/>
      <c r="G63" s="75"/>
      <c r="H63" s="118"/>
      <c r="N63" s="14"/>
    </row>
    <row r="64" spans="1:14" s="46" customFormat="1" ht="13.5">
      <c r="A64" s="369"/>
      <c r="B64" s="368">
        <v>68.27</v>
      </c>
      <c r="C64" s="371" t="s">
        <v>118</v>
      </c>
      <c r="D64" s="124" t="s">
        <v>193</v>
      </c>
      <c r="E64" s="126"/>
      <c r="F64" s="128"/>
      <c r="G64" s="75"/>
      <c r="H64" s="118"/>
      <c r="N64" s="14"/>
    </row>
    <row r="65" spans="1:14" s="46" customFormat="1" ht="13.5">
      <c r="A65" s="369"/>
      <c r="B65" s="370"/>
      <c r="C65" s="373"/>
      <c r="D65" s="124" t="s">
        <v>191</v>
      </c>
      <c r="E65" s="105"/>
      <c r="F65" s="128"/>
      <c r="G65" s="75"/>
      <c r="H65" s="118"/>
      <c r="N65" s="14"/>
    </row>
    <row r="66" spans="1:14" s="46" customFormat="1" ht="13.5" customHeight="1">
      <c r="A66" s="369"/>
      <c r="B66" s="368">
        <v>68.27</v>
      </c>
      <c r="C66" s="371" t="s">
        <v>119</v>
      </c>
      <c r="D66" s="380" t="s">
        <v>194</v>
      </c>
      <c r="E66" s="105"/>
      <c r="F66" s="128"/>
      <c r="G66" s="75"/>
      <c r="H66" s="118"/>
      <c r="N66" s="14"/>
    </row>
    <row r="67" spans="1:14" s="46" customFormat="1" ht="13.5">
      <c r="A67" s="369"/>
      <c r="B67" s="369"/>
      <c r="C67" s="372"/>
      <c r="D67" s="381"/>
      <c r="E67" s="105"/>
      <c r="F67" s="128"/>
      <c r="G67" s="75"/>
      <c r="H67" s="118"/>
      <c r="N67" s="14"/>
    </row>
    <row r="68" spans="1:14" s="46" customFormat="1" ht="13.5">
      <c r="A68" s="370"/>
      <c r="B68" s="370"/>
      <c r="C68" s="373"/>
      <c r="D68" s="382"/>
      <c r="E68" s="106"/>
      <c r="F68" s="129"/>
      <c r="G68" s="75"/>
      <c r="H68" s="118"/>
      <c r="N68" s="14"/>
    </row>
    <row r="69" spans="1:14" s="46" customFormat="1" ht="27">
      <c r="A69" s="368">
        <v>4</v>
      </c>
      <c r="B69" s="368">
        <v>68.27</v>
      </c>
      <c r="C69" s="48" t="s">
        <v>37</v>
      </c>
      <c r="D69" s="35" t="s">
        <v>38</v>
      </c>
      <c r="E69" s="105">
        <v>50000</v>
      </c>
      <c r="F69" s="127">
        <v>25000</v>
      </c>
      <c r="G69" s="75"/>
      <c r="H69" s="118"/>
      <c r="N69" s="14"/>
    </row>
    <row r="70" spans="1:14" s="46" customFormat="1" ht="27">
      <c r="A70" s="369"/>
      <c r="B70" s="369"/>
      <c r="C70" s="48" t="s">
        <v>39</v>
      </c>
      <c r="D70" s="35" t="s">
        <v>40</v>
      </c>
      <c r="E70" s="105"/>
      <c r="F70" s="128"/>
      <c r="G70" s="75"/>
      <c r="H70" s="118"/>
      <c r="N70" s="14"/>
    </row>
    <row r="71" spans="1:14" s="46" customFormat="1" ht="27">
      <c r="A71" s="369"/>
      <c r="B71" s="369"/>
      <c r="C71" s="48" t="s">
        <v>41</v>
      </c>
      <c r="D71" s="35" t="s">
        <v>40</v>
      </c>
      <c r="E71" s="105"/>
      <c r="F71" s="128"/>
      <c r="G71" s="75"/>
      <c r="H71" s="118"/>
      <c r="N71" s="14"/>
    </row>
    <row r="72" spans="1:14" s="46" customFormat="1" ht="30" customHeight="1">
      <c r="A72" s="370"/>
      <c r="B72" s="370"/>
      <c r="C72" s="48" t="s">
        <v>42</v>
      </c>
      <c r="D72" s="35" t="s">
        <v>43</v>
      </c>
      <c r="E72" s="106"/>
      <c r="F72" s="129"/>
      <c r="G72" s="75"/>
      <c r="H72" s="118"/>
      <c r="N72" s="14"/>
    </row>
    <row r="73" spans="1:14" s="46" customFormat="1" ht="30" customHeight="1">
      <c r="A73" s="368">
        <v>5</v>
      </c>
      <c r="B73" s="368">
        <v>68.27</v>
      </c>
      <c r="C73" s="371" t="s">
        <v>44</v>
      </c>
      <c r="D73" s="35" t="s">
        <v>200</v>
      </c>
      <c r="E73" s="106">
        <v>5500</v>
      </c>
      <c r="F73" s="129">
        <v>5500</v>
      </c>
      <c r="G73" s="75"/>
      <c r="H73" s="118"/>
      <c r="N73" s="14"/>
    </row>
    <row r="74" spans="1:14" s="46" customFormat="1" ht="30.75" customHeight="1">
      <c r="A74" s="370"/>
      <c r="B74" s="370"/>
      <c r="C74" s="373"/>
      <c r="D74" s="35" t="s">
        <v>195</v>
      </c>
      <c r="E74" s="49">
        <v>89000</v>
      </c>
      <c r="F74" s="32">
        <v>30000</v>
      </c>
      <c r="G74" s="75"/>
      <c r="H74" s="118"/>
      <c r="N74" s="14"/>
    </row>
    <row r="75" spans="1:14" s="46" customFormat="1" ht="40.5">
      <c r="A75" s="31">
        <v>6</v>
      </c>
      <c r="B75" s="31">
        <v>68.27</v>
      </c>
      <c r="C75" s="48" t="s">
        <v>46</v>
      </c>
      <c r="D75" s="35" t="s">
        <v>196</v>
      </c>
      <c r="E75" s="49">
        <v>150000</v>
      </c>
      <c r="F75" s="32">
        <v>30000</v>
      </c>
      <c r="G75" s="75"/>
      <c r="H75" s="118"/>
      <c r="N75" s="14"/>
    </row>
    <row r="76" spans="1:14" s="46" customFormat="1" ht="13.5">
      <c r="A76" s="368">
        <v>7</v>
      </c>
      <c r="B76" s="368">
        <v>68.27</v>
      </c>
      <c r="C76" s="48" t="s">
        <v>48</v>
      </c>
      <c r="D76" s="35" t="s">
        <v>49</v>
      </c>
      <c r="E76" s="104">
        <v>37000</v>
      </c>
      <c r="F76" s="127">
        <v>37000</v>
      </c>
      <c r="G76" s="75"/>
      <c r="H76" s="118"/>
      <c r="N76" s="14"/>
    </row>
    <row r="77" spans="1:14" s="46" customFormat="1" ht="27">
      <c r="A77" s="369"/>
      <c r="B77" s="369"/>
      <c r="C77" s="48" t="s">
        <v>50</v>
      </c>
      <c r="D77" s="35" t="s">
        <v>52</v>
      </c>
      <c r="E77" s="105"/>
      <c r="F77" s="128"/>
      <c r="G77" s="75"/>
      <c r="H77" s="118"/>
      <c r="N77" s="14"/>
    </row>
    <row r="78" spans="1:14" s="46" customFormat="1" ht="13.5">
      <c r="A78" s="369"/>
      <c r="B78" s="369"/>
      <c r="C78" s="48" t="s">
        <v>51</v>
      </c>
      <c r="D78" s="35" t="s">
        <v>53</v>
      </c>
      <c r="E78" s="105"/>
      <c r="F78" s="128"/>
      <c r="G78" s="75"/>
      <c r="H78" s="118"/>
      <c r="N78" s="14"/>
    </row>
    <row r="79" spans="1:14" s="46" customFormat="1" ht="13.5">
      <c r="A79" s="369"/>
      <c r="B79" s="369"/>
      <c r="C79" s="48" t="s">
        <v>54</v>
      </c>
      <c r="D79" s="35"/>
      <c r="E79" s="105"/>
      <c r="F79" s="128"/>
      <c r="G79" s="75"/>
      <c r="H79" s="118"/>
      <c r="N79" s="14"/>
    </row>
    <row r="80" spans="1:14" s="46" customFormat="1" ht="13.5">
      <c r="A80" s="369"/>
      <c r="B80" s="369"/>
      <c r="C80" s="48" t="s">
        <v>55</v>
      </c>
      <c r="D80" s="35" t="s">
        <v>56</v>
      </c>
      <c r="E80" s="105"/>
      <c r="F80" s="128"/>
      <c r="G80" s="75"/>
      <c r="H80" s="118"/>
      <c r="N80" s="14"/>
    </row>
    <row r="81" spans="1:14" s="46" customFormat="1" ht="13.5">
      <c r="A81" s="370"/>
      <c r="B81" s="370"/>
      <c r="C81" s="48" t="s">
        <v>57</v>
      </c>
      <c r="D81" s="35" t="s">
        <v>58</v>
      </c>
      <c r="E81" s="106"/>
      <c r="F81" s="129"/>
      <c r="G81" s="75"/>
      <c r="H81" s="118"/>
      <c r="N81" s="14"/>
    </row>
    <row r="82" spans="1:14" s="46" customFormat="1" ht="27">
      <c r="A82" s="31">
        <v>8</v>
      </c>
      <c r="B82" s="31">
        <v>68.27</v>
      </c>
      <c r="C82" s="48" t="s">
        <v>59</v>
      </c>
      <c r="D82" s="35" t="s">
        <v>197</v>
      </c>
      <c r="E82" s="49">
        <v>24700</v>
      </c>
      <c r="F82" s="32">
        <v>15000</v>
      </c>
      <c r="G82" s="75"/>
      <c r="H82" s="118"/>
      <c r="N82" s="14"/>
    </row>
    <row r="83" spans="1:14" s="46" customFormat="1" ht="32.25" customHeight="1">
      <c r="A83" s="31">
        <v>9</v>
      </c>
      <c r="B83" s="31">
        <v>68.27</v>
      </c>
      <c r="C83" s="48" t="s">
        <v>61</v>
      </c>
      <c r="D83" s="35" t="s">
        <v>62</v>
      </c>
      <c r="E83" s="49">
        <v>100000</v>
      </c>
      <c r="F83" s="32">
        <v>40000</v>
      </c>
      <c r="G83" s="75"/>
      <c r="H83" s="118"/>
      <c r="N83" s="14"/>
    </row>
    <row r="84" spans="1:14" s="46" customFormat="1" ht="27">
      <c r="A84" s="31">
        <v>10</v>
      </c>
      <c r="B84" s="31">
        <v>68.27</v>
      </c>
      <c r="C84" s="48" t="s">
        <v>63</v>
      </c>
      <c r="D84" s="35" t="s">
        <v>198</v>
      </c>
      <c r="E84" s="49">
        <v>360000</v>
      </c>
      <c r="F84" s="32">
        <v>80000</v>
      </c>
      <c r="G84" s="75"/>
      <c r="H84" s="118"/>
      <c r="N84" s="14"/>
    </row>
    <row r="85" spans="1:14" s="46" customFormat="1" ht="13.5">
      <c r="A85" s="31">
        <v>11</v>
      </c>
      <c r="B85" s="31">
        <v>68.27</v>
      </c>
      <c r="C85" s="48" t="s">
        <v>75</v>
      </c>
      <c r="D85" s="35" t="s">
        <v>199</v>
      </c>
      <c r="E85" s="49">
        <v>120000</v>
      </c>
      <c r="F85" s="32">
        <v>5000</v>
      </c>
      <c r="G85" s="75"/>
      <c r="H85" s="118"/>
      <c r="N85" s="14"/>
    </row>
    <row r="86" spans="1:14" s="164" customFormat="1" ht="13.5">
      <c r="A86" s="161"/>
      <c r="B86" s="161"/>
      <c r="C86" s="162" t="s">
        <v>225</v>
      </c>
      <c r="D86" s="163"/>
      <c r="E86" s="158">
        <f>E87+E88+E89+E90+E104+E105</f>
        <v>2649563</v>
      </c>
      <c r="F86" s="158">
        <f>F87+F88+F89+F90+F104+F105</f>
        <v>1509563</v>
      </c>
      <c r="G86" s="159"/>
      <c r="H86" s="160"/>
      <c r="N86" s="14"/>
    </row>
    <row r="87" spans="1:14" s="46" customFormat="1" ht="45.75" customHeight="1">
      <c r="A87" s="31">
        <v>11</v>
      </c>
      <c r="B87" s="31">
        <v>68.27</v>
      </c>
      <c r="C87" s="48" t="s">
        <v>65</v>
      </c>
      <c r="D87" s="35" t="s">
        <v>180</v>
      </c>
      <c r="E87" s="49">
        <v>17362</v>
      </c>
      <c r="F87" s="49">
        <v>17362</v>
      </c>
      <c r="G87" s="75"/>
      <c r="H87" s="118"/>
      <c r="N87" s="14"/>
    </row>
    <row r="88" spans="1:14" s="46" customFormat="1" ht="27">
      <c r="A88" s="31">
        <v>12</v>
      </c>
      <c r="B88" s="31">
        <v>68.27</v>
      </c>
      <c r="C88" s="48" t="s">
        <v>66</v>
      </c>
      <c r="D88" s="35" t="s">
        <v>67</v>
      </c>
      <c r="E88" s="49">
        <v>195000</v>
      </c>
      <c r="F88" s="49">
        <v>195000</v>
      </c>
      <c r="G88" s="75"/>
      <c r="H88" s="118"/>
      <c r="N88" s="14"/>
    </row>
    <row r="89" spans="1:14" s="46" customFormat="1" ht="27">
      <c r="A89" s="31">
        <v>13</v>
      </c>
      <c r="B89" s="31">
        <v>68.27</v>
      </c>
      <c r="C89" s="48" t="s">
        <v>68</v>
      </c>
      <c r="D89" s="35" t="s">
        <v>69</v>
      </c>
      <c r="E89" s="49">
        <v>600000</v>
      </c>
      <c r="F89" s="49">
        <v>600000</v>
      </c>
      <c r="G89" s="75"/>
      <c r="H89" s="118"/>
      <c r="N89" s="14"/>
    </row>
    <row r="90" spans="1:14" s="46" customFormat="1" ht="13.5">
      <c r="A90" s="368">
        <v>14</v>
      </c>
      <c r="B90" s="368">
        <v>68.27</v>
      </c>
      <c r="C90" s="371" t="s">
        <v>70</v>
      </c>
      <c r="D90" s="130" t="s">
        <v>179</v>
      </c>
      <c r="E90" s="158">
        <f>E91+E92+E93+E94+E95+E96+E97+E98+E99+E100+E101+E102+E103</f>
        <v>1300000</v>
      </c>
      <c r="F90" s="158">
        <f>F91+F92+F93+F94+F95+F96+F97+F98+F99+F100+F101+F102+F103</f>
        <v>160000</v>
      </c>
      <c r="G90" s="159"/>
      <c r="H90" s="160"/>
      <c r="N90" s="14"/>
    </row>
    <row r="91" spans="1:14" s="46" customFormat="1" ht="27">
      <c r="A91" s="369"/>
      <c r="B91" s="369"/>
      <c r="C91" s="372"/>
      <c r="D91" s="35" t="s">
        <v>166</v>
      </c>
      <c r="E91" s="49">
        <v>450000</v>
      </c>
      <c r="F91" s="49">
        <v>45000</v>
      </c>
      <c r="G91" s="75"/>
      <c r="H91" s="118"/>
      <c r="N91" s="14"/>
    </row>
    <row r="92" spans="1:14" s="46" customFormat="1" ht="13.5">
      <c r="A92" s="369"/>
      <c r="B92" s="369"/>
      <c r="C92" s="372"/>
      <c r="D92" s="35" t="s">
        <v>168</v>
      </c>
      <c r="E92" s="49">
        <v>50000</v>
      </c>
      <c r="F92" s="49">
        <v>5000</v>
      </c>
      <c r="G92" s="75"/>
      <c r="H92" s="118"/>
      <c r="N92" s="14"/>
    </row>
    <row r="93" spans="1:14" s="46" customFormat="1" ht="13.5">
      <c r="A93" s="369"/>
      <c r="B93" s="369"/>
      <c r="C93" s="372"/>
      <c r="D93" s="35" t="s">
        <v>167</v>
      </c>
      <c r="E93" s="49">
        <v>50000</v>
      </c>
      <c r="F93" s="49">
        <v>50000</v>
      </c>
      <c r="G93" s="75"/>
      <c r="H93" s="118"/>
      <c r="N93" s="14"/>
    </row>
    <row r="94" spans="1:14" s="46" customFormat="1" ht="27">
      <c r="A94" s="369"/>
      <c r="B94" s="369"/>
      <c r="C94" s="372"/>
      <c r="D94" s="35" t="s">
        <v>169</v>
      </c>
      <c r="E94" s="49">
        <v>50000</v>
      </c>
      <c r="F94" s="49">
        <v>5000</v>
      </c>
      <c r="G94" s="75"/>
      <c r="H94" s="118"/>
      <c r="N94" s="14"/>
    </row>
    <row r="95" spans="1:14" s="46" customFormat="1" ht="13.5">
      <c r="A95" s="369"/>
      <c r="B95" s="369"/>
      <c r="C95" s="372"/>
      <c r="D95" s="35" t="s">
        <v>170</v>
      </c>
      <c r="E95" s="49">
        <v>50000</v>
      </c>
      <c r="F95" s="49">
        <v>5000</v>
      </c>
      <c r="G95" s="75"/>
      <c r="H95" s="118"/>
      <c r="N95" s="14"/>
    </row>
    <row r="96" spans="1:14" s="46" customFormat="1" ht="13.5">
      <c r="A96" s="369"/>
      <c r="B96" s="369"/>
      <c r="C96" s="372"/>
      <c r="D96" s="35" t="s">
        <v>171</v>
      </c>
      <c r="E96" s="49">
        <v>100000</v>
      </c>
      <c r="F96" s="49">
        <v>10000</v>
      </c>
      <c r="G96" s="75"/>
      <c r="H96" s="118"/>
      <c r="N96" s="14"/>
    </row>
    <row r="97" spans="1:14" s="46" customFormat="1" ht="13.5">
      <c r="A97" s="369"/>
      <c r="B97" s="369"/>
      <c r="C97" s="372"/>
      <c r="D97" s="35" t="s">
        <v>172</v>
      </c>
      <c r="E97" s="49">
        <v>50000</v>
      </c>
      <c r="F97" s="49">
        <v>5000</v>
      </c>
      <c r="G97" s="75"/>
      <c r="H97" s="118"/>
      <c r="N97" s="14"/>
    </row>
    <row r="98" spans="1:14" s="46" customFormat="1" ht="27">
      <c r="A98" s="369"/>
      <c r="B98" s="369"/>
      <c r="C98" s="372"/>
      <c r="D98" s="35" t="s">
        <v>173</v>
      </c>
      <c r="E98" s="49">
        <v>100000</v>
      </c>
      <c r="F98" s="49">
        <v>10000</v>
      </c>
      <c r="G98" s="75"/>
      <c r="H98" s="118"/>
      <c r="N98" s="14"/>
    </row>
    <row r="99" spans="1:14" s="46" customFormat="1" ht="13.5">
      <c r="A99" s="369"/>
      <c r="B99" s="369"/>
      <c r="C99" s="372"/>
      <c r="D99" s="35" t="s">
        <v>174</v>
      </c>
      <c r="E99" s="49">
        <v>50000</v>
      </c>
      <c r="F99" s="49">
        <v>5000</v>
      </c>
      <c r="G99" s="75"/>
      <c r="H99" s="118"/>
      <c r="N99" s="14"/>
    </row>
    <row r="100" spans="1:14" s="46" customFormat="1" ht="13.5">
      <c r="A100" s="369"/>
      <c r="B100" s="369"/>
      <c r="C100" s="372"/>
      <c r="D100" s="35" t="s">
        <v>175</v>
      </c>
      <c r="E100" s="49">
        <v>150000</v>
      </c>
      <c r="F100" s="49">
        <v>15000</v>
      </c>
      <c r="G100" s="75"/>
      <c r="H100" s="118"/>
      <c r="N100" s="14"/>
    </row>
    <row r="101" spans="1:14" s="46" customFormat="1" ht="13.5">
      <c r="A101" s="369"/>
      <c r="B101" s="369"/>
      <c r="C101" s="372"/>
      <c r="D101" s="35" t="s">
        <v>176</v>
      </c>
      <c r="E101" s="49">
        <v>100000</v>
      </c>
      <c r="F101" s="49">
        <v>0</v>
      </c>
      <c r="G101" s="75"/>
      <c r="H101" s="118"/>
      <c r="N101" s="14"/>
    </row>
    <row r="102" spans="1:14" s="46" customFormat="1" ht="27">
      <c r="A102" s="369"/>
      <c r="B102" s="369"/>
      <c r="C102" s="372"/>
      <c r="D102" s="35" t="s">
        <v>177</v>
      </c>
      <c r="E102" s="49">
        <v>50000</v>
      </c>
      <c r="F102" s="49">
        <v>5000</v>
      </c>
      <c r="G102" s="75"/>
      <c r="H102" s="118"/>
      <c r="N102" s="14"/>
    </row>
    <row r="103" spans="1:14" s="46" customFormat="1" ht="13.5">
      <c r="A103" s="370"/>
      <c r="B103" s="370"/>
      <c r="C103" s="373"/>
      <c r="D103" s="35" t="s">
        <v>178</v>
      </c>
      <c r="E103" s="49">
        <v>50000</v>
      </c>
      <c r="F103" s="49">
        <v>0</v>
      </c>
      <c r="G103" s="75"/>
      <c r="H103" s="118"/>
      <c r="N103" s="14"/>
    </row>
    <row r="104" spans="1:14" s="46" customFormat="1" ht="40.5">
      <c r="A104" s="31">
        <v>15</v>
      </c>
      <c r="B104" s="31">
        <v>68.27</v>
      </c>
      <c r="C104" s="48" t="s">
        <v>71</v>
      </c>
      <c r="D104" s="35" t="s">
        <v>72</v>
      </c>
      <c r="E104" s="49">
        <v>340000</v>
      </c>
      <c r="F104" s="49">
        <v>340000</v>
      </c>
      <c r="G104" s="75"/>
      <c r="H104" s="118"/>
      <c r="N104" s="14"/>
    </row>
    <row r="105" spans="1:14" s="46" customFormat="1" ht="27">
      <c r="A105" s="31">
        <v>16</v>
      </c>
      <c r="B105" s="31">
        <v>68.27</v>
      </c>
      <c r="C105" s="48" t="s">
        <v>73</v>
      </c>
      <c r="D105" s="35" t="s">
        <v>74</v>
      </c>
      <c r="E105" s="49">
        <v>197201</v>
      </c>
      <c r="F105" s="49">
        <v>197201</v>
      </c>
      <c r="G105" s="75"/>
      <c r="H105" s="118"/>
      <c r="N105" s="14"/>
    </row>
    <row r="106" spans="1:14" ht="13.5">
      <c r="A106" s="16"/>
      <c r="B106" s="16"/>
      <c r="C106" s="17" t="s">
        <v>160</v>
      </c>
      <c r="D106" s="30"/>
      <c r="E106" s="30">
        <f>SUM(E107:E108:E119)</f>
        <v>2377500</v>
      </c>
      <c r="F106" s="30">
        <f>F107+F108+F109+F111+F113+F114+F118+F119</f>
        <v>472000</v>
      </c>
      <c r="G106" s="132"/>
      <c r="H106" s="133"/>
      <c r="N106" s="14"/>
    </row>
    <row r="107" spans="1:14" s="84" customFormat="1" ht="13.5">
      <c r="A107" s="85">
        <v>1</v>
      </c>
      <c r="B107" s="21">
        <v>84.27</v>
      </c>
      <c r="C107" s="89" t="s">
        <v>92</v>
      </c>
      <c r="D107" s="90" t="s">
        <v>93</v>
      </c>
      <c r="E107" s="90">
        <v>150000</v>
      </c>
      <c r="F107" s="90">
        <v>150000</v>
      </c>
      <c r="G107" s="120"/>
      <c r="H107" s="119"/>
      <c r="I107" s="81"/>
      <c r="J107" s="81"/>
      <c r="K107" s="81"/>
      <c r="L107" s="81"/>
      <c r="M107" s="81"/>
      <c r="N107" s="83"/>
    </row>
    <row r="108" spans="1:14" s="84" customFormat="1" ht="13.5">
      <c r="A108" s="85">
        <v>2</v>
      </c>
      <c r="B108" s="21">
        <v>84.27</v>
      </c>
      <c r="C108" s="89" t="s">
        <v>94</v>
      </c>
      <c r="D108" s="90" t="s">
        <v>95</v>
      </c>
      <c r="E108" s="90">
        <v>180000</v>
      </c>
      <c r="F108" s="90">
        <v>28000</v>
      </c>
      <c r="G108" s="120"/>
      <c r="H108" s="119"/>
      <c r="I108" s="81"/>
      <c r="J108" s="81"/>
      <c r="K108" s="81"/>
      <c r="L108" s="81"/>
      <c r="M108" s="81"/>
      <c r="N108" s="83"/>
    </row>
    <row r="109" spans="1:14" s="84" customFormat="1" ht="13.5">
      <c r="A109" s="85">
        <v>3</v>
      </c>
      <c r="B109" s="21">
        <v>84.27</v>
      </c>
      <c r="C109" s="89" t="s">
        <v>96</v>
      </c>
      <c r="D109" s="90" t="s">
        <v>97</v>
      </c>
      <c r="E109" s="90">
        <v>15000</v>
      </c>
      <c r="F109" s="90">
        <v>15000</v>
      </c>
      <c r="G109" s="120"/>
      <c r="H109" s="119"/>
      <c r="I109" s="81"/>
      <c r="J109" s="81"/>
      <c r="K109" s="81"/>
      <c r="L109" s="81"/>
      <c r="M109" s="81"/>
      <c r="N109" s="83"/>
    </row>
    <row r="110" spans="1:14" s="84" customFormat="1" ht="13.5">
      <c r="A110" s="85">
        <v>4</v>
      </c>
      <c r="B110" s="21" t="s">
        <v>214</v>
      </c>
      <c r="C110" s="89" t="s">
        <v>215</v>
      </c>
      <c r="D110" s="90" t="s">
        <v>98</v>
      </c>
      <c r="E110" s="90">
        <v>1325000</v>
      </c>
      <c r="F110" s="90">
        <v>0</v>
      </c>
      <c r="G110" s="120"/>
      <c r="H110" s="119"/>
      <c r="I110" s="81"/>
      <c r="J110" s="81"/>
      <c r="K110" s="81"/>
      <c r="L110" s="81"/>
      <c r="M110" s="81"/>
      <c r="N110" s="83"/>
    </row>
    <row r="111" spans="1:14" s="84" customFormat="1" ht="13.5">
      <c r="A111" s="85">
        <v>5</v>
      </c>
      <c r="B111" s="21">
        <v>84.27</v>
      </c>
      <c r="C111" s="89" t="s">
        <v>99</v>
      </c>
      <c r="D111" s="90" t="s">
        <v>98</v>
      </c>
      <c r="E111" s="90">
        <v>56000</v>
      </c>
      <c r="F111" s="90">
        <v>56000</v>
      </c>
      <c r="G111" s="120"/>
      <c r="H111" s="119"/>
      <c r="I111" s="81"/>
      <c r="J111" s="81"/>
      <c r="K111" s="81"/>
      <c r="L111" s="81"/>
      <c r="M111" s="81"/>
      <c r="N111" s="83"/>
    </row>
    <row r="112" spans="1:14" s="84" customFormat="1" ht="13.5">
      <c r="A112" s="85">
        <v>6</v>
      </c>
      <c r="B112" s="21" t="s">
        <v>217</v>
      </c>
      <c r="C112" s="89" t="s">
        <v>216</v>
      </c>
      <c r="D112" s="90" t="s">
        <v>218</v>
      </c>
      <c r="E112" s="90">
        <v>345000</v>
      </c>
      <c r="F112" s="90">
        <v>0</v>
      </c>
      <c r="G112" s="120"/>
      <c r="H112" s="119"/>
      <c r="I112" s="81"/>
      <c r="J112" s="81"/>
      <c r="K112" s="81"/>
      <c r="L112" s="81"/>
      <c r="M112" s="81"/>
      <c r="N112" s="83"/>
    </row>
    <row r="113" spans="1:14" s="84" customFormat="1" ht="13.5">
      <c r="A113" s="85">
        <v>7</v>
      </c>
      <c r="B113" s="21">
        <v>84.27</v>
      </c>
      <c r="C113" s="89" t="s">
        <v>100</v>
      </c>
      <c r="D113" s="90" t="s">
        <v>101</v>
      </c>
      <c r="E113" s="90">
        <v>110000</v>
      </c>
      <c r="F113" s="90">
        <v>110000</v>
      </c>
      <c r="G113" s="120"/>
      <c r="H113" s="119"/>
      <c r="I113" s="81"/>
      <c r="J113" s="81"/>
      <c r="K113" s="81"/>
      <c r="L113" s="81"/>
      <c r="M113" s="81"/>
      <c r="N113" s="83"/>
    </row>
    <row r="114" spans="1:14" s="84" customFormat="1" ht="13.5">
      <c r="A114" s="85">
        <v>8</v>
      </c>
      <c r="B114" s="21">
        <v>84.27</v>
      </c>
      <c r="C114" s="89" t="s">
        <v>102</v>
      </c>
      <c r="D114" s="90" t="s">
        <v>103</v>
      </c>
      <c r="E114" s="90">
        <v>100000</v>
      </c>
      <c r="F114" s="90">
        <v>100000</v>
      </c>
      <c r="G114" s="120"/>
      <c r="H114" s="119"/>
      <c r="I114" s="81"/>
      <c r="J114" s="81"/>
      <c r="K114" s="81"/>
      <c r="L114" s="81"/>
      <c r="M114" s="81"/>
      <c r="N114" s="83"/>
    </row>
    <row r="115" spans="1:14" s="84" customFormat="1" ht="13.5">
      <c r="A115" s="85">
        <v>9</v>
      </c>
      <c r="B115" s="21">
        <v>84.27</v>
      </c>
      <c r="C115" s="89" t="s">
        <v>219</v>
      </c>
      <c r="D115" s="90" t="s">
        <v>220</v>
      </c>
      <c r="E115" s="90">
        <v>4500</v>
      </c>
      <c r="F115" s="90">
        <v>0</v>
      </c>
      <c r="G115" s="120"/>
      <c r="H115" s="119"/>
      <c r="I115" s="81"/>
      <c r="J115" s="81"/>
      <c r="K115" s="81"/>
      <c r="L115" s="81"/>
      <c r="M115" s="81"/>
      <c r="N115" s="83"/>
    </row>
    <row r="116" spans="1:14" s="84" customFormat="1" ht="13.5">
      <c r="A116" s="85">
        <v>10</v>
      </c>
      <c r="B116" s="21">
        <v>84.27</v>
      </c>
      <c r="C116" s="89" t="s">
        <v>221</v>
      </c>
      <c r="D116" s="90" t="s">
        <v>222</v>
      </c>
      <c r="E116" s="90">
        <v>27000</v>
      </c>
      <c r="F116" s="90">
        <v>0</v>
      </c>
      <c r="G116" s="120"/>
      <c r="H116" s="119"/>
      <c r="I116" s="81"/>
      <c r="J116" s="81"/>
      <c r="K116" s="81"/>
      <c r="L116" s="81"/>
      <c r="M116" s="81"/>
      <c r="N116" s="83"/>
    </row>
    <row r="117" spans="1:14" s="84" customFormat="1" ht="13.5">
      <c r="A117" s="85">
        <v>11</v>
      </c>
      <c r="B117" s="21">
        <v>84.27</v>
      </c>
      <c r="C117" s="89" t="s">
        <v>223</v>
      </c>
      <c r="D117" s="90" t="s">
        <v>224</v>
      </c>
      <c r="E117" s="90">
        <v>52000</v>
      </c>
      <c r="F117" s="90">
        <v>0</v>
      </c>
      <c r="G117" s="120"/>
      <c r="H117" s="119"/>
      <c r="I117" s="81"/>
      <c r="J117" s="81"/>
      <c r="K117" s="81"/>
      <c r="L117" s="81"/>
      <c r="M117" s="81"/>
      <c r="N117" s="83"/>
    </row>
    <row r="118" spans="1:14" s="28" customFormat="1" ht="13.5" customHeight="1">
      <c r="A118" s="85">
        <v>12</v>
      </c>
      <c r="B118" s="21">
        <v>84.27</v>
      </c>
      <c r="C118" s="86" t="s">
        <v>104</v>
      </c>
      <c r="D118" s="87" t="s">
        <v>105</v>
      </c>
      <c r="E118" s="88">
        <v>8500</v>
      </c>
      <c r="F118" s="88">
        <v>8500</v>
      </c>
      <c r="G118" s="123"/>
      <c r="H118" s="113"/>
      <c r="I118" s="26"/>
      <c r="J118" s="26"/>
      <c r="K118" s="26"/>
      <c r="L118" s="26"/>
      <c r="M118" s="26"/>
      <c r="N118" s="14"/>
    </row>
    <row r="119" spans="1:14" s="28" customFormat="1" ht="13.5" customHeight="1">
      <c r="A119" s="85">
        <v>13</v>
      </c>
      <c r="B119" s="21">
        <v>84.27</v>
      </c>
      <c r="C119" s="86" t="s">
        <v>120</v>
      </c>
      <c r="D119" s="87" t="s">
        <v>107</v>
      </c>
      <c r="E119" s="88">
        <v>4500</v>
      </c>
      <c r="F119" s="88">
        <v>4500</v>
      </c>
      <c r="G119" s="123"/>
      <c r="H119" s="113"/>
      <c r="I119" s="26"/>
      <c r="J119" s="26"/>
      <c r="K119" s="26"/>
      <c r="L119" s="26"/>
      <c r="M119" s="26"/>
      <c r="N119" s="14"/>
    </row>
    <row r="120" spans="1:14" ht="13.5">
      <c r="A120" s="63"/>
      <c r="B120" s="63"/>
      <c r="C120" s="73" t="s">
        <v>161</v>
      </c>
      <c r="D120" s="65"/>
      <c r="E120" s="80">
        <f>E121</f>
        <v>3000</v>
      </c>
      <c r="F120" s="80">
        <f>F121</f>
        <v>3000</v>
      </c>
      <c r="G120" s="132"/>
      <c r="H120" s="133"/>
      <c r="N120" s="14"/>
    </row>
    <row r="121" spans="1:14" ht="13.5">
      <c r="A121" s="21">
        <v>1</v>
      </c>
      <c r="B121" s="21">
        <v>54.27</v>
      </c>
      <c r="C121" s="23"/>
      <c r="D121" s="24" t="s">
        <v>77</v>
      </c>
      <c r="E121" s="25">
        <v>3000</v>
      </c>
      <c r="F121" s="25">
        <v>3000</v>
      </c>
      <c r="G121" s="112"/>
      <c r="H121" s="111"/>
      <c r="N121" s="14"/>
    </row>
    <row r="122" spans="1:14" ht="13.5">
      <c r="A122" s="16"/>
      <c r="B122" s="16"/>
      <c r="C122" s="17" t="s">
        <v>162</v>
      </c>
      <c r="D122" s="18"/>
      <c r="E122" s="18">
        <f>E123+E124+E125+E126+E127</f>
        <v>707204</v>
      </c>
      <c r="F122" s="18">
        <f>F123+F124+F125+F126+F127</f>
        <v>489304</v>
      </c>
      <c r="G122" s="132"/>
      <c r="H122" s="133"/>
      <c r="N122" s="14"/>
    </row>
    <row r="123" spans="1:8" ht="13.5">
      <c r="A123" s="51">
        <v>1</v>
      </c>
      <c r="B123" s="21"/>
      <c r="C123" s="52" t="s">
        <v>78</v>
      </c>
      <c r="D123" s="53" t="s">
        <v>79</v>
      </c>
      <c r="E123" s="54">
        <v>314275</v>
      </c>
      <c r="F123" s="54">
        <v>314275</v>
      </c>
      <c r="G123" s="112"/>
      <c r="H123" s="111"/>
    </row>
    <row r="124" spans="1:8" ht="13.5">
      <c r="A124" s="51">
        <v>2</v>
      </c>
      <c r="B124" s="21"/>
      <c r="C124" s="56" t="s">
        <v>80</v>
      </c>
      <c r="D124" s="53" t="s">
        <v>79</v>
      </c>
      <c r="E124" s="54">
        <v>92219</v>
      </c>
      <c r="F124" s="54">
        <v>92219</v>
      </c>
      <c r="G124" s="112"/>
      <c r="H124" s="111"/>
    </row>
    <row r="125" spans="1:8" ht="13.5">
      <c r="A125" s="57">
        <v>3</v>
      </c>
      <c r="B125" s="21"/>
      <c r="C125" s="56" t="s">
        <v>81</v>
      </c>
      <c r="D125" s="53" t="s">
        <v>82</v>
      </c>
      <c r="E125" s="54">
        <v>237900</v>
      </c>
      <c r="F125" s="54">
        <v>20000</v>
      </c>
      <c r="G125" s="112"/>
      <c r="H125" s="111"/>
    </row>
    <row r="126" spans="1:14" ht="13.5">
      <c r="A126" s="21">
        <v>4</v>
      </c>
      <c r="B126" s="21"/>
      <c r="C126" s="23" t="s">
        <v>83</v>
      </c>
      <c r="D126" s="53" t="s">
        <v>84</v>
      </c>
      <c r="E126" s="25">
        <v>32810</v>
      </c>
      <c r="F126" s="25">
        <v>32810</v>
      </c>
      <c r="G126" s="112"/>
      <c r="H126" s="111"/>
      <c r="N126" s="14"/>
    </row>
    <row r="127" spans="1:8" ht="13.5">
      <c r="A127" s="51">
        <v>5</v>
      </c>
      <c r="B127" s="21"/>
      <c r="C127" s="56" t="s">
        <v>85</v>
      </c>
      <c r="D127" s="53" t="s">
        <v>86</v>
      </c>
      <c r="E127" s="54">
        <v>30000</v>
      </c>
      <c r="F127" s="54">
        <v>30000</v>
      </c>
      <c r="G127" s="112"/>
      <c r="H127" s="111"/>
    </row>
    <row r="128" spans="1:14" s="150" customFormat="1" ht="13.5">
      <c r="A128" s="143"/>
      <c r="B128" s="144"/>
      <c r="C128" s="134" t="s">
        <v>201</v>
      </c>
      <c r="D128" s="145"/>
      <c r="E128" s="146">
        <f>E129+E130+E131+E132+E133+E134+E135+E136</f>
        <v>1890000</v>
      </c>
      <c r="F128" s="146">
        <f>F129+F130+F131+F132+F133+F134+F135+F136</f>
        <v>1690000</v>
      </c>
      <c r="G128" s="147"/>
      <c r="H128" s="148"/>
      <c r="I128" s="149"/>
      <c r="J128" s="149"/>
      <c r="K128" s="149"/>
      <c r="L128" s="149"/>
      <c r="M128" s="149"/>
      <c r="N128" s="149"/>
    </row>
    <row r="129" spans="1:8" ht="13.5">
      <c r="A129" s="51">
        <v>1</v>
      </c>
      <c r="B129" s="21"/>
      <c r="C129" s="56" t="s">
        <v>202</v>
      </c>
      <c r="D129" s="53" t="s">
        <v>203</v>
      </c>
      <c r="E129" s="54">
        <v>150000</v>
      </c>
      <c r="F129" s="121">
        <v>150000</v>
      </c>
      <c r="G129" s="112"/>
      <c r="H129" s="111"/>
    </row>
    <row r="130" spans="1:8" ht="13.5">
      <c r="A130" s="51">
        <v>2</v>
      </c>
      <c r="B130" s="21"/>
      <c r="C130" s="56" t="s">
        <v>204</v>
      </c>
      <c r="D130" s="53" t="s">
        <v>205</v>
      </c>
      <c r="E130" s="54">
        <v>300000</v>
      </c>
      <c r="F130" s="121">
        <v>300000</v>
      </c>
      <c r="G130" s="112"/>
      <c r="H130" s="111"/>
    </row>
    <row r="131" spans="1:8" ht="27">
      <c r="A131" s="51">
        <v>3</v>
      </c>
      <c r="B131" s="21"/>
      <c r="C131" s="56" t="s">
        <v>206</v>
      </c>
      <c r="D131" s="53" t="s">
        <v>205</v>
      </c>
      <c r="E131" s="54">
        <v>600000</v>
      </c>
      <c r="F131" s="25">
        <v>400000</v>
      </c>
      <c r="G131" s="112"/>
      <c r="H131" s="111"/>
    </row>
    <row r="132" spans="1:8" ht="27">
      <c r="A132" s="51">
        <v>4</v>
      </c>
      <c r="B132" s="21"/>
      <c r="C132" s="56" t="s">
        <v>207</v>
      </c>
      <c r="D132" s="53" t="s">
        <v>205</v>
      </c>
      <c r="E132" s="54">
        <v>150000</v>
      </c>
      <c r="F132" s="25">
        <v>150000</v>
      </c>
      <c r="G132" s="112"/>
      <c r="H132" s="111"/>
    </row>
    <row r="133" spans="1:8" ht="27">
      <c r="A133" s="51">
        <v>5</v>
      </c>
      <c r="B133" s="21"/>
      <c r="C133" s="56" t="s">
        <v>208</v>
      </c>
      <c r="D133" s="53" t="s">
        <v>209</v>
      </c>
      <c r="E133" s="54">
        <v>150000</v>
      </c>
      <c r="F133" s="25">
        <v>150000</v>
      </c>
      <c r="G133" s="112"/>
      <c r="H133" s="111"/>
    </row>
    <row r="134" spans="1:8" ht="27">
      <c r="A134" s="51">
        <v>6</v>
      </c>
      <c r="B134" s="21"/>
      <c r="C134" s="56" t="s">
        <v>210</v>
      </c>
      <c r="D134" s="53" t="s">
        <v>209</v>
      </c>
      <c r="E134" s="54">
        <v>150000</v>
      </c>
      <c r="F134" s="25">
        <v>150000</v>
      </c>
      <c r="G134" s="112"/>
      <c r="H134" s="111"/>
    </row>
    <row r="135" spans="1:8" ht="13.5">
      <c r="A135" s="51">
        <v>7</v>
      </c>
      <c r="B135" s="21"/>
      <c r="C135" s="56" t="s">
        <v>211</v>
      </c>
      <c r="D135" s="53"/>
      <c r="E135" s="54">
        <v>300000</v>
      </c>
      <c r="F135" s="121">
        <v>300000</v>
      </c>
      <c r="G135" s="112"/>
      <c r="H135" s="111"/>
    </row>
    <row r="136" spans="1:8" ht="13.5">
      <c r="A136" s="51">
        <v>8</v>
      </c>
      <c r="B136" s="21"/>
      <c r="C136" s="56" t="s">
        <v>212</v>
      </c>
      <c r="D136" s="53" t="s">
        <v>213</v>
      </c>
      <c r="E136" s="54">
        <v>90000</v>
      </c>
      <c r="F136" s="121">
        <v>90000</v>
      </c>
      <c r="G136" s="112"/>
      <c r="H136" s="111"/>
    </row>
    <row r="137" spans="1:7" ht="13.5">
      <c r="A137" s="151"/>
      <c r="B137" s="152"/>
      <c r="C137" s="153"/>
      <c r="D137" s="154"/>
      <c r="E137" s="155"/>
      <c r="F137" s="156"/>
      <c r="G137" s="50"/>
    </row>
    <row r="138" spans="1:7" ht="13.5">
      <c r="A138" s="151"/>
      <c r="B138" s="152"/>
      <c r="C138" s="153"/>
      <c r="D138" s="154"/>
      <c r="E138" s="155"/>
      <c r="F138" s="156"/>
      <c r="G138" s="50"/>
    </row>
    <row r="139" spans="1:7" ht="13.5">
      <c r="A139" s="151"/>
      <c r="B139" s="152"/>
      <c r="C139" s="153"/>
      <c r="D139" s="154"/>
      <c r="E139" s="155"/>
      <c r="F139" s="156"/>
      <c r="G139" s="50"/>
    </row>
    <row r="140" spans="1:7" ht="13.5">
      <c r="A140" s="151"/>
      <c r="B140" s="152"/>
      <c r="C140" s="153"/>
      <c r="D140" s="154"/>
      <c r="E140" s="155"/>
      <c r="F140" s="156"/>
      <c r="G140" s="50"/>
    </row>
    <row r="141" spans="1:7" ht="13.5">
      <c r="A141" s="151"/>
      <c r="B141" s="152"/>
      <c r="C141" s="153"/>
      <c r="D141" s="154"/>
      <c r="E141" s="155"/>
      <c r="F141" s="156"/>
      <c r="G141" s="50"/>
    </row>
    <row r="142" spans="1:7" ht="13.5">
      <c r="A142" s="151"/>
      <c r="B142" s="152"/>
      <c r="C142" s="153"/>
      <c r="D142" s="154"/>
      <c r="E142" s="155"/>
      <c r="F142" s="156"/>
      <c r="G142" s="50"/>
    </row>
    <row r="143" spans="1:5" ht="13.5">
      <c r="A143" s="157"/>
      <c r="B143" s="157"/>
      <c r="C143" s="13"/>
      <c r="D143" s="156"/>
      <c r="E143" s="12"/>
    </row>
    <row r="144" ht="13.5">
      <c r="E144" s="12"/>
    </row>
    <row r="145" ht="13.5">
      <c r="E145" s="12"/>
    </row>
    <row r="146" ht="13.5">
      <c r="E146" s="12"/>
    </row>
    <row r="147" ht="13.5">
      <c r="E147" s="12"/>
    </row>
    <row r="148" ht="13.5">
      <c r="E148" s="12"/>
    </row>
    <row r="149" ht="13.5">
      <c r="E149" s="12"/>
    </row>
    <row r="150" ht="13.5">
      <c r="E150" s="12"/>
    </row>
    <row r="151" ht="13.5">
      <c r="E151" s="12"/>
    </row>
    <row r="152" ht="13.5">
      <c r="E152" s="12"/>
    </row>
    <row r="153" ht="13.5">
      <c r="E153" s="12"/>
    </row>
    <row r="154" ht="13.5">
      <c r="E154" s="12"/>
    </row>
    <row r="155" ht="13.5">
      <c r="E155" s="12"/>
    </row>
    <row r="156" ht="13.5">
      <c r="E156" s="12"/>
    </row>
    <row r="157" ht="13.5">
      <c r="E157" s="12"/>
    </row>
    <row r="158" ht="13.5">
      <c r="E158" s="12"/>
    </row>
    <row r="159" ht="13.5">
      <c r="E159" s="12"/>
    </row>
    <row r="160" ht="13.5">
      <c r="E160" s="12"/>
    </row>
    <row r="161" ht="13.5">
      <c r="E161" s="12"/>
    </row>
    <row r="162" ht="13.5">
      <c r="E162" s="12"/>
    </row>
    <row r="163" ht="13.5">
      <c r="E163" s="12"/>
    </row>
    <row r="164" ht="13.5">
      <c r="E164" s="12"/>
    </row>
    <row r="165" ht="13.5">
      <c r="E165" s="12"/>
    </row>
    <row r="166" ht="13.5">
      <c r="E166" s="12"/>
    </row>
    <row r="167" ht="13.5">
      <c r="E167" s="12"/>
    </row>
    <row r="168" ht="13.5">
      <c r="E168" s="12"/>
    </row>
    <row r="169" ht="13.5">
      <c r="E169" s="12"/>
    </row>
    <row r="170" ht="13.5">
      <c r="E170" s="12"/>
    </row>
    <row r="171" ht="13.5">
      <c r="E171" s="12"/>
    </row>
    <row r="172" ht="13.5">
      <c r="E172" s="12"/>
    </row>
    <row r="173" ht="13.5">
      <c r="E173" s="12"/>
    </row>
    <row r="174" ht="13.5">
      <c r="E174" s="12"/>
    </row>
    <row r="175" ht="13.5">
      <c r="E175" s="12"/>
    </row>
    <row r="176" ht="13.5">
      <c r="E176" s="12"/>
    </row>
    <row r="177" ht="13.5">
      <c r="E177" s="12"/>
    </row>
    <row r="178" ht="13.5">
      <c r="E178" s="12"/>
    </row>
    <row r="179" ht="13.5">
      <c r="E179" s="12"/>
    </row>
    <row r="180" ht="13.5">
      <c r="E180" s="12"/>
    </row>
    <row r="181" ht="13.5">
      <c r="E181" s="12"/>
    </row>
    <row r="182" ht="13.5">
      <c r="E182" s="12"/>
    </row>
    <row r="183" ht="13.5">
      <c r="E183" s="12"/>
    </row>
    <row r="184" ht="13.5">
      <c r="E184" s="12"/>
    </row>
    <row r="185" ht="13.5">
      <c r="E185" s="12"/>
    </row>
    <row r="186" ht="13.5">
      <c r="E186" s="12"/>
    </row>
    <row r="187" ht="13.5">
      <c r="E187" s="12"/>
    </row>
    <row r="188" ht="13.5">
      <c r="E188" s="12"/>
    </row>
    <row r="189" ht="13.5">
      <c r="E189" s="12"/>
    </row>
    <row r="190" ht="13.5">
      <c r="E190" s="12"/>
    </row>
    <row r="191" ht="13.5">
      <c r="E191" s="12"/>
    </row>
    <row r="192" ht="13.5">
      <c r="E192" s="12"/>
    </row>
    <row r="193" ht="13.5">
      <c r="E193" s="12"/>
    </row>
    <row r="194" ht="13.5">
      <c r="E194" s="12"/>
    </row>
    <row r="195" ht="13.5">
      <c r="E195" s="12"/>
    </row>
    <row r="196" ht="13.5">
      <c r="E196" s="12"/>
    </row>
    <row r="197" ht="13.5">
      <c r="E197" s="12"/>
    </row>
    <row r="198" ht="13.5">
      <c r="E198" s="12"/>
    </row>
    <row r="199" ht="13.5">
      <c r="E199" s="12"/>
    </row>
    <row r="200" ht="13.5">
      <c r="E200" s="12"/>
    </row>
    <row r="201" ht="13.5">
      <c r="E201" s="12"/>
    </row>
    <row r="202" ht="13.5">
      <c r="E202" s="12"/>
    </row>
    <row r="203" ht="13.5">
      <c r="E203" s="12"/>
    </row>
    <row r="204" ht="13.5">
      <c r="E204" s="12"/>
    </row>
    <row r="205" ht="13.5">
      <c r="E205" s="12"/>
    </row>
    <row r="206" ht="13.5">
      <c r="E206" s="12"/>
    </row>
    <row r="207" ht="13.5">
      <c r="E207" s="12"/>
    </row>
    <row r="208" ht="13.5">
      <c r="E208" s="12"/>
    </row>
    <row r="209" ht="13.5">
      <c r="E209" s="12"/>
    </row>
    <row r="210" ht="13.5">
      <c r="E210" s="12"/>
    </row>
    <row r="211" ht="13.5">
      <c r="E211" s="12"/>
    </row>
    <row r="212" ht="13.5">
      <c r="E212" s="12"/>
    </row>
    <row r="213" ht="13.5">
      <c r="E213" s="12"/>
    </row>
    <row r="214" ht="13.5">
      <c r="E214" s="12"/>
    </row>
    <row r="215" ht="13.5">
      <c r="E215" s="12"/>
    </row>
    <row r="216" ht="13.5">
      <c r="E216" s="12"/>
    </row>
    <row r="217" ht="13.5">
      <c r="E217" s="12"/>
    </row>
    <row r="218" ht="13.5">
      <c r="E218" s="12"/>
    </row>
    <row r="219" ht="13.5">
      <c r="E219" s="12"/>
    </row>
    <row r="220" ht="13.5">
      <c r="E220" s="12"/>
    </row>
    <row r="221" ht="13.5">
      <c r="E221" s="12"/>
    </row>
    <row r="222" ht="13.5">
      <c r="E222" s="12"/>
    </row>
    <row r="223" ht="13.5">
      <c r="E223" s="12"/>
    </row>
    <row r="224" ht="13.5">
      <c r="E224" s="12"/>
    </row>
    <row r="225" ht="13.5">
      <c r="E225" s="12"/>
    </row>
    <row r="226" ht="13.5">
      <c r="E226" s="12"/>
    </row>
    <row r="227" ht="13.5">
      <c r="E227" s="12"/>
    </row>
    <row r="228" ht="13.5">
      <c r="E228" s="12"/>
    </row>
    <row r="229" ht="13.5">
      <c r="E229" s="12"/>
    </row>
    <row r="230" ht="13.5">
      <c r="E230" s="12"/>
    </row>
    <row r="231" ht="13.5">
      <c r="E231" s="12"/>
    </row>
    <row r="232" ht="13.5">
      <c r="E232" s="12"/>
    </row>
    <row r="233" ht="13.5">
      <c r="E233" s="12"/>
    </row>
    <row r="234" ht="13.5">
      <c r="E234" s="12"/>
    </row>
    <row r="235" ht="13.5">
      <c r="E235" s="12"/>
    </row>
    <row r="236" ht="13.5">
      <c r="E236" s="12"/>
    </row>
    <row r="237" ht="13.5">
      <c r="E237" s="12"/>
    </row>
    <row r="238" ht="13.5">
      <c r="E238" s="12"/>
    </row>
    <row r="239" ht="13.5">
      <c r="E239" s="12"/>
    </row>
    <row r="240" ht="13.5">
      <c r="E240" s="12"/>
    </row>
    <row r="241" ht="13.5">
      <c r="E241" s="12"/>
    </row>
    <row r="242" ht="13.5">
      <c r="E242" s="12"/>
    </row>
    <row r="243" ht="13.5">
      <c r="E243" s="12"/>
    </row>
    <row r="244" ht="13.5">
      <c r="E244" s="12"/>
    </row>
    <row r="245" ht="13.5">
      <c r="E245" s="12"/>
    </row>
    <row r="246" ht="13.5">
      <c r="E246" s="12"/>
    </row>
    <row r="247" ht="13.5">
      <c r="E247" s="12"/>
    </row>
    <row r="248" ht="13.5">
      <c r="E248" s="12"/>
    </row>
    <row r="249" ht="13.5">
      <c r="E249" s="12"/>
    </row>
    <row r="250" ht="13.5">
      <c r="E250" s="12"/>
    </row>
    <row r="251" ht="13.5">
      <c r="E251" s="12"/>
    </row>
    <row r="252" ht="13.5">
      <c r="E252" s="12"/>
    </row>
    <row r="253" ht="13.5">
      <c r="E253" s="12"/>
    </row>
    <row r="254" ht="13.5">
      <c r="E254" s="12"/>
    </row>
    <row r="255" ht="13.5">
      <c r="E255" s="12"/>
    </row>
    <row r="256" ht="13.5">
      <c r="E256" s="12"/>
    </row>
    <row r="257" ht="13.5">
      <c r="E257" s="12"/>
    </row>
    <row r="258" ht="13.5">
      <c r="E258" s="12"/>
    </row>
    <row r="259" ht="13.5">
      <c r="E259" s="12"/>
    </row>
    <row r="260" ht="13.5">
      <c r="E260" s="12"/>
    </row>
    <row r="261" ht="13.5">
      <c r="E261" s="12"/>
    </row>
    <row r="262" ht="13.5">
      <c r="E262" s="12"/>
    </row>
    <row r="263" ht="13.5">
      <c r="E263" s="12"/>
    </row>
    <row r="264" ht="13.5">
      <c r="E264" s="12"/>
    </row>
    <row r="265" ht="13.5">
      <c r="E265" s="12"/>
    </row>
    <row r="266" ht="13.5">
      <c r="E266" s="12"/>
    </row>
    <row r="267" ht="13.5">
      <c r="E267" s="12"/>
    </row>
    <row r="268" ht="13.5">
      <c r="E268" s="12"/>
    </row>
    <row r="269" ht="13.5">
      <c r="E269" s="12"/>
    </row>
    <row r="270" ht="13.5">
      <c r="E270" s="12"/>
    </row>
    <row r="271" ht="13.5">
      <c r="E271" s="12"/>
    </row>
    <row r="272" ht="13.5">
      <c r="E272" s="12"/>
    </row>
    <row r="273" ht="13.5">
      <c r="E273" s="12"/>
    </row>
    <row r="274" ht="13.5">
      <c r="E274" s="12"/>
    </row>
    <row r="275" ht="13.5">
      <c r="E275" s="12"/>
    </row>
    <row r="276" ht="13.5">
      <c r="E276" s="12"/>
    </row>
    <row r="277" ht="13.5">
      <c r="E277" s="12"/>
    </row>
    <row r="278" ht="13.5">
      <c r="E278" s="12"/>
    </row>
    <row r="279" ht="13.5">
      <c r="E279" s="12"/>
    </row>
    <row r="280" ht="13.5">
      <c r="E280" s="12"/>
    </row>
    <row r="281" ht="13.5">
      <c r="E281" s="12"/>
    </row>
    <row r="282" ht="13.5">
      <c r="E282" s="12"/>
    </row>
    <row r="283" ht="13.5">
      <c r="E283" s="12"/>
    </row>
    <row r="284" ht="13.5">
      <c r="E284" s="12"/>
    </row>
    <row r="285" ht="13.5">
      <c r="E285" s="12"/>
    </row>
    <row r="286" ht="13.5">
      <c r="E286" s="12"/>
    </row>
    <row r="287" ht="13.5">
      <c r="E287" s="12"/>
    </row>
    <row r="288" ht="13.5">
      <c r="E288" s="12"/>
    </row>
    <row r="289" ht="13.5">
      <c r="E289" s="12"/>
    </row>
    <row r="290" ht="13.5">
      <c r="E290" s="12"/>
    </row>
    <row r="291" ht="13.5">
      <c r="E291" s="12"/>
    </row>
    <row r="292" ht="13.5">
      <c r="E292" s="12"/>
    </row>
    <row r="293" ht="13.5">
      <c r="E293" s="12"/>
    </row>
    <row r="294" ht="13.5">
      <c r="E294" s="12"/>
    </row>
    <row r="295" ht="13.5">
      <c r="E295" s="12"/>
    </row>
    <row r="296" ht="13.5">
      <c r="E296" s="12"/>
    </row>
    <row r="297" ht="13.5">
      <c r="E297" s="12"/>
    </row>
    <row r="298" ht="13.5">
      <c r="E298" s="12"/>
    </row>
    <row r="299" ht="13.5">
      <c r="E299" s="12"/>
    </row>
    <row r="300" ht="13.5">
      <c r="E300" s="12"/>
    </row>
    <row r="301" ht="13.5">
      <c r="E301" s="12"/>
    </row>
    <row r="302" ht="13.5">
      <c r="E302" s="12"/>
    </row>
    <row r="303" ht="13.5">
      <c r="E303" s="12"/>
    </row>
    <row r="304" ht="13.5">
      <c r="E304" s="12"/>
    </row>
    <row r="305" ht="13.5">
      <c r="E305" s="12"/>
    </row>
    <row r="306" ht="13.5">
      <c r="E306" s="12"/>
    </row>
    <row r="307" ht="13.5">
      <c r="E307" s="12"/>
    </row>
    <row r="308" ht="13.5">
      <c r="E308" s="12"/>
    </row>
    <row r="309" ht="13.5">
      <c r="E309" s="12"/>
    </row>
    <row r="310" ht="13.5">
      <c r="E310" s="12"/>
    </row>
    <row r="311" ht="13.5">
      <c r="E311" s="12"/>
    </row>
    <row r="312" ht="13.5">
      <c r="E312" s="12"/>
    </row>
    <row r="313" ht="13.5">
      <c r="E313" s="12"/>
    </row>
    <row r="314" ht="13.5">
      <c r="E314" s="12"/>
    </row>
    <row r="315" ht="13.5">
      <c r="E315" s="12"/>
    </row>
    <row r="316" ht="13.5">
      <c r="E316" s="12"/>
    </row>
    <row r="317" ht="13.5">
      <c r="E317" s="12"/>
    </row>
    <row r="318" ht="13.5">
      <c r="E318" s="12"/>
    </row>
    <row r="319" ht="13.5">
      <c r="E319" s="12"/>
    </row>
    <row r="320" ht="13.5">
      <c r="E320" s="12"/>
    </row>
    <row r="321" ht="13.5">
      <c r="E321" s="12"/>
    </row>
    <row r="322" ht="13.5">
      <c r="E322" s="12"/>
    </row>
    <row r="323" ht="13.5">
      <c r="E323" s="12"/>
    </row>
    <row r="324" ht="13.5">
      <c r="E324" s="12"/>
    </row>
    <row r="325" ht="13.5">
      <c r="E325" s="12"/>
    </row>
    <row r="326" ht="13.5">
      <c r="E326" s="12"/>
    </row>
    <row r="327" ht="13.5">
      <c r="E327" s="12"/>
    </row>
    <row r="328" ht="13.5">
      <c r="E328" s="12"/>
    </row>
    <row r="329" ht="13.5">
      <c r="E329" s="12"/>
    </row>
    <row r="330" ht="13.5">
      <c r="E330" s="12"/>
    </row>
    <row r="331" ht="13.5">
      <c r="E331" s="12"/>
    </row>
    <row r="332" ht="13.5">
      <c r="E332" s="12"/>
    </row>
    <row r="333" ht="13.5">
      <c r="E333" s="12"/>
    </row>
    <row r="334" ht="13.5">
      <c r="E334" s="12"/>
    </row>
    <row r="335" ht="13.5">
      <c r="E335" s="12"/>
    </row>
    <row r="336" ht="13.5">
      <c r="E336" s="12"/>
    </row>
    <row r="337" ht="13.5">
      <c r="E337" s="12"/>
    </row>
    <row r="338" ht="13.5">
      <c r="E338" s="12"/>
    </row>
    <row r="339" ht="13.5">
      <c r="E339" s="12"/>
    </row>
    <row r="340" ht="13.5">
      <c r="E340" s="12"/>
    </row>
    <row r="341" ht="13.5">
      <c r="E341" s="12"/>
    </row>
    <row r="342" ht="13.5">
      <c r="E342" s="12"/>
    </row>
    <row r="343" ht="13.5">
      <c r="E343" s="12"/>
    </row>
    <row r="344" ht="13.5">
      <c r="E344" s="12"/>
    </row>
    <row r="345" ht="13.5">
      <c r="E345" s="12"/>
    </row>
    <row r="346" ht="13.5">
      <c r="E346" s="12"/>
    </row>
    <row r="347" ht="13.5">
      <c r="E347" s="12"/>
    </row>
    <row r="348" ht="13.5">
      <c r="E348" s="12"/>
    </row>
    <row r="349" ht="13.5">
      <c r="E349" s="12"/>
    </row>
    <row r="350" ht="13.5">
      <c r="E350" s="12"/>
    </row>
    <row r="351" ht="13.5">
      <c r="E351" s="12"/>
    </row>
    <row r="352" ht="13.5">
      <c r="E352" s="12"/>
    </row>
    <row r="353" ht="13.5">
      <c r="E353" s="12"/>
    </row>
    <row r="354" ht="13.5">
      <c r="E354" s="12"/>
    </row>
    <row r="355" ht="13.5">
      <c r="E355" s="12"/>
    </row>
    <row r="356" ht="13.5">
      <c r="E356" s="12"/>
    </row>
    <row r="357" ht="13.5">
      <c r="E357" s="12"/>
    </row>
    <row r="358" ht="13.5">
      <c r="E358" s="12"/>
    </row>
    <row r="359" ht="13.5">
      <c r="E359" s="12"/>
    </row>
    <row r="360" ht="13.5">
      <c r="E360" s="12"/>
    </row>
    <row r="361" ht="13.5">
      <c r="E361" s="12"/>
    </row>
    <row r="362" ht="13.5">
      <c r="E362" s="12"/>
    </row>
    <row r="363" ht="13.5">
      <c r="E363" s="12"/>
    </row>
    <row r="364" ht="13.5">
      <c r="E364" s="12"/>
    </row>
    <row r="365" ht="13.5">
      <c r="E365" s="12"/>
    </row>
    <row r="366" ht="13.5">
      <c r="E366" s="12"/>
    </row>
    <row r="367" ht="13.5">
      <c r="E367" s="12"/>
    </row>
    <row r="368" ht="13.5">
      <c r="E368" s="12"/>
    </row>
    <row r="369" ht="13.5">
      <c r="E369" s="12"/>
    </row>
    <row r="370" ht="13.5">
      <c r="E370" s="12"/>
    </row>
    <row r="371" ht="13.5">
      <c r="E371" s="12"/>
    </row>
    <row r="372" ht="13.5">
      <c r="E372" s="12"/>
    </row>
    <row r="373" ht="13.5">
      <c r="E373" s="12"/>
    </row>
    <row r="374" ht="13.5">
      <c r="E374" s="12"/>
    </row>
    <row r="375" ht="13.5">
      <c r="E375" s="12"/>
    </row>
    <row r="376" ht="13.5">
      <c r="E376" s="12"/>
    </row>
    <row r="377" ht="13.5">
      <c r="E377" s="12"/>
    </row>
    <row r="378" ht="13.5">
      <c r="E378" s="12"/>
    </row>
    <row r="379" ht="13.5">
      <c r="E379" s="12"/>
    </row>
    <row r="380" ht="13.5">
      <c r="E380" s="12"/>
    </row>
    <row r="381" ht="13.5">
      <c r="E381" s="12"/>
    </row>
    <row r="382" ht="13.5">
      <c r="E382" s="12"/>
    </row>
    <row r="383" ht="13.5">
      <c r="E383" s="12"/>
    </row>
    <row r="384" ht="13.5">
      <c r="E384" s="12"/>
    </row>
    <row r="385" ht="13.5">
      <c r="E385" s="12"/>
    </row>
    <row r="386" ht="13.5">
      <c r="E386" s="12"/>
    </row>
    <row r="387" ht="13.5">
      <c r="E387" s="12"/>
    </row>
    <row r="388" ht="13.5">
      <c r="E388" s="12"/>
    </row>
    <row r="389" ht="13.5">
      <c r="E389" s="12"/>
    </row>
    <row r="390" ht="13.5">
      <c r="E390" s="12"/>
    </row>
    <row r="391" ht="13.5">
      <c r="E391" s="12"/>
    </row>
    <row r="392" ht="13.5">
      <c r="E392" s="12"/>
    </row>
    <row r="393" ht="13.5">
      <c r="E393" s="12"/>
    </row>
    <row r="394" ht="13.5">
      <c r="E394" s="12"/>
    </row>
    <row r="395" ht="13.5">
      <c r="E395" s="12"/>
    </row>
    <row r="396" ht="13.5">
      <c r="E396" s="12"/>
    </row>
    <row r="397" ht="13.5">
      <c r="E397" s="12"/>
    </row>
    <row r="398" ht="13.5">
      <c r="E398" s="12"/>
    </row>
    <row r="399" ht="13.5">
      <c r="E399" s="12"/>
    </row>
    <row r="400" ht="13.5">
      <c r="E400" s="12"/>
    </row>
    <row r="401" ht="13.5">
      <c r="E401" s="12"/>
    </row>
    <row r="402" ht="13.5">
      <c r="E402" s="12"/>
    </row>
    <row r="403" ht="13.5">
      <c r="E403" s="12"/>
    </row>
    <row r="404" ht="13.5">
      <c r="E404" s="12"/>
    </row>
    <row r="405" ht="13.5">
      <c r="E405" s="12"/>
    </row>
    <row r="406" ht="13.5">
      <c r="E406" s="12"/>
    </row>
    <row r="407" ht="13.5">
      <c r="E407" s="12"/>
    </row>
    <row r="408" ht="13.5">
      <c r="E408" s="12"/>
    </row>
    <row r="409" ht="13.5">
      <c r="E409" s="12"/>
    </row>
    <row r="410" ht="13.5">
      <c r="E410" s="12"/>
    </row>
    <row r="411" ht="13.5">
      <c r="E411" s="12"/>
    </row>
    <row r="412" ht="13.5">
      <c r="E412" s="12"/>
    </row>
    <row r="413" ht="13.5">
      <c r="E413" s="12"/>
    </row>
    <row r="414" ht="13.5">
      <c r="E414" s="12"/>
    </row>
    <row r="415" ht="13.5">
      <c r="E415" s="12"/>
    </row>
    <row r="416" ht="13.5">
      <c r="E416" s="12"/>
    </row>
    <row r="417" ht="13.5">
      <c r="E417" s="12"/>
    </row>
    <row r="418" ht="13.5">
      <c r="E418" s="12"/>
    </row>
    <row r="419" ht="13.5">
      <c r="E419" s="12"/>
    </row>
    <row r="420" ht="13.5">
      <c r="E420" s="12"/>
    </row>
    <row r="421" ht="13.5">
      <c r="E421" s="12"/>
    </row>
    <row r="422" ht="13.5">
      <c r="E422" s="12"/>
    </row>
    <row r="423" ht="13.5">
      <c r="E423" s="12"/>
    </row>
    <row r="424" ht="13.5">
      <c r="E424" s="12"/>
    </row>
    <row r="425" ht="13.5">
      <c r="E425" s="12"/>
    </row>
    <row r="426" ht="13.5">
      <c r="E426" s="12"/>
    </row>
    <row r="427" ht="13.5">
      <c r="E427" s="12"/>
    </row>
    <row r="428" ht="13.5">
      <c r="E428" s="12"/>
    </row>
    <row r="429" ht="13.5">
      <c r="E429" s="12"/>
    </row>
    <row r="430" ht="13.5">
      <c r="E430" s="12"/>
    </row>
    <row r="431" ht="13.5">
      <c r="E431" s="12"/>
    </row>
    <row r="432" ht="13.5">
      <c r="E432" s="12"/>
    </row>
    <row r="433" ht="13.5">
      <c r="E433" s="12"/>
    </row>
    <row r="434" ht="13.5">
      <c r="E434" s="12"/>
    </row>
    <row r="435" ht="13.5">
      <c r="E435" s="12"/>
    </row>
    <row r="436" ht="13.5">
      <c r="E436" s="12"/>
    </row>
    <row r="437" ht="13.5">
      <c r="E437" s="12"/>
    </row>
    <row r="438" ht="13.5">
      <c r="E438" s="12"/>
    </row>
    <row r="439" ht="13.5">
      <c r="E439" s="12"/>
    </row>
    <row r="440" ht="13.5">
      <c r="E440" s="12"/>
    </row>
    <row r="441" ht="13.5">
      <c r="E441" s="12"/>
    </row>
    <row r="442" ht="13.5">
      <c r="E442" s="12"/>
    </row>
    <row r="443" ht="13.5">
      <c r="E443" s="12"/>
    </row>
    <row r="444" ht="13.5">
      <c r="E444" s="12"/>
    </row>
    <row r="445" ht="13.5">
      <c r="E445" s="12"/>
    </row>
    <row r="446" ht="13.5">
      <c r="E446" s="12"/>
    </row>
    <row r="447" ht="13.5">
      <c r="E447" s="12"/>
    </row>
    <row r="448" ht="13.5">
      <c r="E448" s="12"/>
    </row>
    <row r="449" ht="13.5">
      <c r="E449" s="12"/>
    </row>
    <row r="450" ht="13.5">
      <c r="E450" s="12"/>
    </row>
    <row r="451" ht="13.5">
      <c r="E451" s="12"/>
    </row>
    <row r="452" ht="13.5">
      <c r="E452" s="12"/>
    </row>
    <row r="453" ht="13.5">
      <c r="E453" s="12"/>
    </row>
    <row r="454" ht="13.5">
      <c r="E454" s="12"/>
    </row>
    <row r="455" ht="13.5">
      <c r="E455" s="12"/>
    </row>
    <row r="456" ht="13.5">
      <c r="E456" s="12"/>
    </row>
    <row r="457" ht="13.5">
      <c r="E457" s="12"/>
    </row>
    <row r="458" ht="13.5">
      <c r="E458" s="12"/>
    </row>
    <row r="459" ht="13.5">
      <c r="E459" s="12"/>
    </row>
    <row r="460" ht="13.5">
      <c r="E460" s="12"/>
    </row>
    <row r="461" ht="13.5">
      <c r="E461" s="12"/>
    </row>
    <row r="462" ht="13.5">
      <c r="E462" s="12"/>
    </row>
    <row r="463" ht="13.5">
      <c r="E463" s="12"/>
    </row>
    <row r="464" ht="13.5">
      <c r="E464" s="12"/>
    </row>
    <row r="465" ht="13.5">
      <c r="E465" s="12"/>
    </row>
    <row r="466" ht="13.5">
      <c r="E466" s="12"/>
    </row>
    <row r="467" ht="13.5">
      <c r="E467" s="12"/>
    </row>
    <row r="468" ht="13.5">
      <c r="E468" s="12"/>
    </row>
    <row r="469" ht="13.5">
      <c r="E469" s="12"/>
    </row>
    <row r="470" ht="13.5">
      <c r="E470" s="12"/>
    </row>
    <row r="471" ht="13.5">
      <c r="E471" s="12"/>
    </row>
    <row r="472" ht="13.5">
      <c r="E472" s="12"/>
    </row>
    <row r="473" ht="13.5">
      <c r="E473" s="12"/>
    </row>
    <row r="474" ht="13.5">
      <c r="E474" s="12"/>
    </row>
    <row r="475" ht="13.5">
      <c r="E475" s="12"/>
    </row>
    <row r="476" ht="13.5">
      <c r="E476" s="12"/>
    </row>
    <row r="477" ht="13.5">
      <c r="E477" s="12"/>
    </row>
    <row r="478" ht="13.5">
      <c r="E478" s="12"/>
    </row>
    <row r="479" ht="13.5">
      <c r="E479" s="12"/>
    </row>
    <row r="480" ht="13.5">
      <c r="E480" s="12"/>
    </row>
    <row r="481" ht="13.5">
      <c r="E481" s="12"/>
    </row>
    <row r="482" ht="13.5">
      <c r="E482" s="12"/>
    </row>
    <row r="483" ht="13.5">
      <c r="E483" s="12"/>
    </row>
    <row r="484" ht="13.5">
      <c r="E484" s="12"/>
    </row>
    <row r="485" ht="13.5">
      <c r="E485" s="12"/>
    </row>
    <row r="486" ht="13.5">
      <c r="E486" s="12"/>
    </row>
    <row r="487" ht="13.5">
      <c r="E487" s="12"/>
    </row>
    <row r="488" ht="13.5">
      <c r="E488" s="12"/>
    </row>
    <row r="489" ht="13.5">
      <c r="E489" s="12"/>
    </row>
    <row r="490" ht="13.5">
      <c r="E490" s="12"/>
    </row>
    <row r="491" ht="13.5">
      <c r="E491" s="12"/>
    </row>
    <row r="492" ht="13.5">
      <c r="E492" s="12"/>
    </row>
    <row r="493" ht="13.5">
      <c r="E493" s="12"/>
    </row>
    <row r="494" ht="13.5">
      <c r="E494" s="12"/>
    </row>
    <row r="495" ht="13.5">
      <c r="E495" s="12"/>
    </row>
    <row r="496" ht="13.5">
      <c r="E496" s="12"/>
    </row>
    <row r="497" ht="13.5">
      <c r="E497" s="12"/>
    </row>
    <row r="498" ht="13.5">
      <c r="E498" s="12"/>
    </row>
    <row r="499" ht="13.5">
      <c r="E499" s="12"/>
    </row>
    <row r="500" ht="13.5">
      <c r="E500" s="12"/>
    </row>
    <row r="501" ht="13.5">
      <c r="E501" s="12"/>
    </row>
    <row r="502" ht="13.5">
      <c r="E502" s="12"/>
    </row>
    <row r="503" ht="13.5">
      <c r="E503" s="12"/>
    </row>
    <row r="504" ht="13.5">
      <c r="E504" s="12"/>
    </row>
    <row r="505" ht="13.5">
      <c r="E505" s="12"/>
    </row>
    <row r="506" ht="13.5">
      <c r="E506" s="12"/>
    </row>
    <row r="507" ht="13.5">
      <c r="E507" s="12"/>
    </row>
    <row r="508" ht="13.5">
      <c r="E508" s="12"/>
    </row>
    <row r="509" ht="13.5">
      <c r="E509" s="12"/>
    </row>
    <row r="510" ht="13.5">
      <c r="E510" s="12"/>
    </row>
    <row r="511" ht="13.5">
      <c r="E511" s="12"/>
    </row>
    <row r="512" ht="13.5">
      <c r="E512" s="12"/>
    </row>
    <row r="513" ht="13.5">
      <c r="E513" s="12"/>
    </row>
    <row r="514" ht="13.5">
      <c r="E514" s="12"/>
    </row>
    <row r="515" ht="13.5">
      <c r="E515" s="12"/>
    </row>
    <row r="516" ht="13.5">
      <c r="E516" s="12"/>
    </row>
    <row r="517" ht="13.5">
      <c r="E517" s="12"/>
    </row>
    <row r="518" ht="13.5">
      <c r="E518" s="12"/>
    </row>
    <row r="519" ht="13.5">
      <c r="E519" s="12"/>
    </row>
    <row r="520" ht="13.5">
      <c r="E520" s="12"/>
    </row>
    <row r="521" ht="13.5">
      <c r="E521" s="12"/>
    </row>
    <row r="522" ht="13.5">
      <c r="E522" s="12"/>
    </row>
    <row r="523" ht="13.5">
      <c r="E523" s="12"/>
    </row>
    <row r="524" ht="13.5">
      <c r="E524" s="12"/>
    </row>
    <row r="525" ht="13.5">
      <c r="E525" s="12"/>
    </row>
    <row r="526" ht="13.5">
      <c r="E526" s="12"/>
    </row>
    <row r="527" ht="13.5">
      <c r="E527" s="12"/>
    </row>
    <row r="528" ht="13.5">
      <c r="E528" s="12"/>
    </row>
    <row r="529" ht="13.5">
      <c r="E529" s="12"/>
    </row>
    <row r="530" ht="13.5">
      <c r="E530" s="12"/>
    </row>
    <row r="531" ht="13.5">
      <c r="E531" s="12"/>
    </row>
    <row r="532" ht="13.5">
      <c r="E532" s="12"/>
    </row>
    <row r="533" ht="13.5">
      <c r="E533" s="12"/>
    </row>
    <row r="534" ht="13.5">
      <c r="E534" s="12"/>
    </row>
    <row r="535" ht="13.5">
      <c r="E535" s="12"/>
    </row>
    <row r="536" ht="13.5">
      <c r="E536" s="12"/>
    </row>
    <row r="537" ht="13.5">
      <c r="E537" s="12"/>
    </row>
    <row r="538" ht="13.5">
      <c r="E538" s="12"/>
    </row>
    <row r="539" ht="13.5">
      <c r="E539" s="12"/>
    </row>
    <row r="540" ht="13.5">
      <c r="E540" s="12"/>
    </row>
    <row r="541" ht="13.5">
      <c r="E541" s="12"/>
    </row>
    <row r="542" ht="13.5">
      <c r="E542" s="12"/>
    </row>
    <row r="543" ht="13.5">
      <c r="E543" s="12"/>
    </row>
    <row r="544" ht="13.5">
      <c r="E544" s="12"/>
    </row>
    <row r="545" ht="13.5">
      <c r="E545" s="12"/>
    </row>
    <row r="546" ht="13.5">
      <c r="E546" s="12"/>
    </row>
    <row r="547" ht="13.5">
      <c r="E547" s="12"/>
    </row>
    <row r="548" ht="13.5">
      <c r="E548" s="12"/>
    </row>
    <row r="549" ht="13.5">
      <c r="E549" s="12"/>
    </row>
    <row r="550" ht="13.5">
      <c r="E550" s="12"/>
    </row>
    <row r="551" ht="13.5">
      <c r="E551" s="12"/>
    </row>
    <row r="552" ht="13.5">
      <c r="E552" s="12"/>
    </row>
    <row r="553" ht="13.5">
      <c r="E553" s="12"/>
    </row>
    <row r="554" ht="13.5">
      <c r="E554" s="12"/>
    </row>
    <row r="555" ht="13.5">
      <c r="E555" s="12"/>
    </row>
    <row r="556" ht="13.5">
      <c r="E556" s="12"/>
    </row>
    <row r="557" ht="13.5">
      <c r="E557" s="12"/>
    </row>
    <row r="558" ht="13.5">
      <c r="E558" s="12"/>
    </row>
    <row r="559" ht="13.5">
      <c r="E559" s="12"/>
    </row>
    <row r="560" ht="13.5">
      <c r="E560" s="12"/>
    </row>
    <row r="561" ht="13.5">
      <c r="E561" s="12"/>
    </row>
    <row r="562" ht="13.5">
      <c r="E562" s="12"/>
    </row>
    <row r="563" ht="13.5">
      <c r="E563" s="12"/>
    </row>
    <row r="564" ht="13.5">
      <c r="E564" s="12"/>
    </row>
    <row r="565" ht="13.5">
      <c r="E565" s="12"/>
    </row>
    <row r="566" ht="13.5">
      <c r="E566" s="12"/>
    </row>
    <row r="567" ht="13.5">
      <c r="E567" s="12"/>
    </row>
    <row r="568" ht="13.5">
      <c r="E568" s="12"/>
    </row>
    <row r="569" ht="13.5">
      <c r="E569" s="12"/>
    </row>
    <row r="570" ht="13.5">
      <c r="E570" s="12"/>
    </row>
    <row r="571" ht="13.5">
      <c r="E571" s="12"/>
    </row>
    <row r="572" ht="13.5">
      <c r="E572" s="12"/>
    </row>
    <row r="573" ht="13.5">
      <c r="E573" s="12"/>
    </row>
    <row r="574" ht="13.5">
      <c r="E574" s="12"/>
    </row>
    <row r="575" ht="13.5">
      <c r="E575" s="12"/>
    </row>
    <row r="576" ht="13.5">
      <c r="E576" s="12"/>
    </row>
    <row r="577" ht="13.5">
      <c r="E577" s="12"/>
    </row>
    <row r="578" ht="13.5">
      <c r="E578" s="12"/>
    </row>
    <row r="579" ht="13.5">
      <c r="E579" s="12"/>
    </row>
    <row r="580" ht="13.5">
      <c r="E580" s="12"/>
    </row>
    <row r="581" ht="13.5">
      <c r="E581" s="12"/>
    </row>
    <row r="582" ht="13.5">
      <c r="E582" s="12"/>
    </row>
    <row r="583" ht="13.5">
      <c r="E583" s="12"/>
    </row>
    <row r="584" ht="13.5">
      <c r="E584" s="12"/>
    </row>
    <row r="585" ht="13.5">
      <c r="E585" s="12"/>
    </row>
    <row r="586" ht="13.5">
      <c r="E586" s="12"/>
    </row>
    <row r="587" ht="13.5">
      <c r="E587" s="12"/>
    </row>
    <row r="588" ht="13.5">
      <c r="E588" s="12"/>
    </row>
    <row r="589" ht="13.5">
      <c r="E589" s="12"/>
    </row>
    <row r="590" ht="13.5">
      <c r="E590" s="12"/>
    </row>
    <row r="591" ht="13.5">
      <c r="E591" s="12"/>
    </row>
    <row r="592" ht="13.5">
      <c r="E592" s="12"/>
    </row>
    <row r="593" ht="13.5">
      <c r="E593" s="12"/>
    </row>
    <row r="594" ht="13.5">
      <c r="E594" s="12"/>
    </row>
    <row r="595" ht="13.5">
      <c r="E595" s="12"/>
    </row>
    <row r="596" ht="13.5">
      <c r="E596" s="12"/>
    </row>
    <row r="597" ht="13.5">
      <c r="E597" s="12"/>
    </row>
    <row r="598" ht="13.5">
      <c r="E598" s="12"/>
    </row>
    <row r="599" ht="13.5">
      <c r="E599" s="12"/>
    </row>
    <row r="600" ht="13.5">
      <c r="E600" s="12"/>
    </row>
    <row r="601" ht="13.5">
      <c r="E601" s="12"/>
    </row>
    <row r="602" ht="13.5">
      <c r="E602" s="12"/>
    </row>
    <row r="603" ht="13.5">
      <c r="E603" s="12"/>
    </row>
    <row r="604" ht="13.5">
      <c r="E604" s="12"/>
    </row>
    <row r="605" ht="13.5">
      <c r="E605" s="12"/>
    </row>
    <row r="606" ht="13.5">
      <c r="E606" s="12"/>
    </row>
    <row r="607" ht="13.5">
      <c r="E607" s="12"/>
    </row>
    <row r="608" ht="13.5">
      <c r="E608" s="12"/>
    </row>
    <row r="609" ht="13.5">
      <c r="E609" s="12"/>
    </row>
    <row r="610" ht="13.5">
      <c r="E610" s="12"/>
    </row>
    <row r="611" ht="13.5">
      <c r="E611" s="12"/>
    </row>
    <row r="612" ht="13.5">
      <c r="E612" s="12"/>
    </row>
    <row r="613" ht="13.5">
      <c r="E613" s="12"/>
    </row>
    <row r="614" ht="13.5">
      <c r="E614" s="12"/>
    </row>
    <row r="615" ht="13.5">
      <c r="E615" s="12"/>
    </row>
    <row r="616" ht="13.5">
      <c r="E616" s="12"/>
    </row>
    <row r="617" ht="13.5">
      <c r="E617" s="12"/>
    </row>
    <row r="618" ht="13.5">
      <c r="E618" s="12"/>
    </row>
    <row r="619" ht="13.5">
      <c r="E619" s="12"/>
    </row>
    <row r="620" ht="13.5">
      <c r="E620" s="12"/>
    </row>
    <row r="621" ht="13.5">
      <c r="E621" s="12"/>
    </row>
    <row r="622" ht="13.5">
      <c r="E622" s="12"/>
    </row>
    <row r="623" ht="13.5">
      <c r="E623" s="12"/>
    </row>
    <row r="624" ht="13.5">
      <c r="E624" s="12"/>
    </row>
    <row r="625" ht="13.5">
      <c r="E625" s="12"/>
    </row>
    <row r="626" ht="13.5">
      <c r="E626" s="12"/>
    </row>
    <row r="627" ht="13.5">
      <c r="E627" s="12"/>
    </row>
    <row r="628" ht="13.5">
      <c r="E628" s="12"/>
    </row>
    <row r="629" ht="13.5">
      <c r="E629" s="12"/>
    </row>
    <row r="630" ht="13.5">
      <c r="E630" s="12"/>
    </row>
    <row r="631" ht="13.5">
      <c r="E631" s="12"/>
    </row>
    <row r="632" ht="13.5">
      <c r="E632" s="12"/>
    </row>
    <row r="633" ht="13.5">
      <c r="E633" s="12"/>
    </row>
    <row r="634" ht="13.5">
      <c r="E634" s="12"/>
    </row>
    <row r="635" ht="13.5">
      <c r="E635" s="12"/>
    </row>
    <row r="636" ht="13.5">
      <c r="E636" s="12"/>
    </row>
    <row r="637" ht="13.5">
      <c r="E637" s="12"/>
    </row>
    <row r="638" ht="13.5">
      <c r="E638" s="12"/>
    </row>
    <row r="639" ht="13.5">
      <c r="E639" s="12"/>
    </row>
    <row r="640" ht="13.5">
      <c r="E640" s="12"/>
    </row>
    <row r="641" ht="13.5">
      <c r="E641" s="12"/>
    </row>
    <row r="642" ht="13.5">
      <c r="E642" s="12"/>
    </row>
    <row r="643" ht="13.5">
      <c r="E643" s="12"/>
    </row>
    <row r="644" ht="13.5">
      <c r="E644" s="12"/>
    </row>
    <row r="645" ht="13.5">
      <c r="E645" s="12"/>
    </row>
    <row r="646" ht="13.5">
      <c r="E646" s="12"/>
    </row>
    <row r="647" ht="13.5">
      <c r="E647" s="12"/>
    </row>
    <row r="648" ht="13.5">
      <c r="E648" s="12"/>
    </row>
    <row r="649" ht="13.5">
      <c r="E649" s="12"/>
    </row>
    <row r="650" ht="13.5">
      <c r="E650" s="12"/>
    </row>
    <row r="651" ht="13.5">
      <c r="E651" s="12"/>
    </row>
    <row r="652" ht="13.5">
      <c r="E652" s="12"/>
    </row>
    <row r="653" ht="13.5">
      <c r="E653" s="12"/>
    </row>
    <row r="654" ht="13.5">
      <c r="E654" s="12"/>
    </row>
    <row r="655" ht="13.5">
      <c r="E655" s="12"/>
    </row>
    <row r="656" ht="13.5">
      <c r="E656" s="12"/>
    </row>
    <row r="657" ht="13.5">
      <c r="E657" s="12"/>
    </row>
    <row r="658" ht="13.5">
      <c r="E658" s="12"/>
    </row>
    <row r="659" ht="13.5">
      <c r="E659" s="12"/>
    </row>
    <row r="660" ht="13.5">
      <c r="E660" s="12"/>
    </row>
    <row r="661" ht="13.5">
      <c r="E661" s="12"/>
    </row>
    <row r="662" ht="13.5">
      <c r="E662" s="12"/>
    </row>
    <row r="663" ht="13.5">
      <c r="E663" s="12"/>
    </row>
    <row r="664" ht="13.5">
      <c r="E664" s="12"/>
    </row>
    <row r="665" ht="13.5">
      <c r="E665" s="12"/>
    </row>
    <row r="666" ht="13.5">
      <c r="E666" s="12"/>
    </row>
    <row r="667" ht="13.5">
      <c r="E667" s="12"/>
    </row>
    <row r="668" ht="13.5">
      <c r="E668" s="12"/>
    </row>
    <row r="669" ht="13.5">
      <c r="E669" s="12"/>
    </row>
    <row r="670" ht="13.5">
      <c r="E670" s="12"/>
    </row>
    <row r="671" ht="13.5">
      <c r="E671" s="12"/>
    </row>
    <row r="672" ht="13.5">
      <c r="E672" s="12"/>
    </row>
    <row r="673" ht="13.5">
      <c r="E673" s="12"/>
    </row>
    <row r="674" ht="13.5">
      <c r="E674" s="12"/>
    </row>
    <row r="675" ht="13.5">
      <c r="E675" s="12"/>
    </row>
    <row r="676" ht="13.5">
      <c r="E676" s="12"/>
    </row>
    <row r="677" ht="13.5">
      <c r="E677" s="12"/>
    </row>
    <row r="678" ht="13.5">
      <c r="E678" s="12"/>
    </row>
    <row r="679" ht="13.5">
      <c r="E679" s="12"/>
    </row>
    <row r="680" ht="13.5">
      <c r="E680" s="12"/>
    </row>
    <row r="681" ht="13.5">
      <c r="E681" s="12"/>
    </row>
    <row r="682" ht="13.5">
      <c r="E682" s="12"/>
    </row>
    <row r="683" ht="13.5">
      <c r="E683" s="12"/>
    </row>
    <row r="684" ht="13.5">
      <c r="E684" s="12"/>
    </row>
    <row r="685" ht="13.5">
      <c r="E685" s="12"/>
    </row>
    <row r="686" ht="13.5">
      <c r="E686" s="12"/>
    </row>
    <row r="687" ht="13.5">
      <c r="E687" s="12"/>
    </row>
    <row r="688" ht="13.5">
      <c r="E688" s="12"/>
    </row>
    <row r="689" ht="13.5">
      <c r="E689" s="12"/>
    </row>
    <row r="690" ht="13.5">
      <c r="E690" s="12"/>
    </row>
    <row r="691" ht="13.5">
      <c r="E691" s="12"/>
    </row>
    <row r="692" ht="13.5">
      <c r="E692" s="12"/>
    </row>
    <row r="693" ht="13.5">
      <c r="E693" s="12"/>
    </row>
    <row r="694" ht="13.5">
      <c r="E694" s="12"/>
    </row>
    <row r="695" ht="13.5">
      <c r="E695" s="12"/>
    </row>
    <row r="696" ht="13.5">
      <c r="E696" s="12"/>
    </row>
    <row r="697" ht="13.5">
      <c r="E697" s="12"/>
    </row>
    <row r="698" ht="13.5">
      <c r="E698" s="12"/>
    </row>
    <row r="699" ht="13.5">
      <c r="E699" s="12"/>
    </row>
    <row r="700" ht="13.5">
      <c r="E700" s="12"/>
    </row>
    <row r="701" ht="13.5">
      <c r="E701" s="12"/>
    </row>
    <row r="702" ht="13.5">
      <c r="E702" s="12"/>
    </row>
    <row r="703" ht="13.5">
      <c r="E703" s="12"/>
    </row>
    <row r="704" ht="13.5">
      <c r="E704" s="12"/>
    </row>
    <row r="705" ht="13.5">
      <c r="E705" s="12"/>
    </row>
    <row r="706" ht="13.5">
      <c r="E706" s="12"/>
    </row>
    <row r="707" ht="13.5">
      <c r="E707" s="12"/>
    </row>
    <row r="708" ht="13.5">
      <c r="E708" s="12"/>
    </row>
    <row r="709" ht="13.5">
      <c r="E709" s="12"/>
    </row>
    <row r="710" ht="13.5">
      <c r="E710" s="12"/>
    </row>
    <row r="711" ht="13.5">
      <c r="E711" s="12"/>
    </row>
    <row r="712" ht="13.5">
      <c r="E712" s="12"/>
    </row>
    <row r="713" ht="13.5">
      <c r="E713" s="12"/>
    </row>
    <row r="714" ht="13.5">
      <c r="E714" s="12"/>
    </row>
    <row r="715" ht="13.5">
      <c r="E715" s="12"/>
    </row>
    <row r="716" ht="13.5">
      <c r="E716" s="12"/>
    </row>
    <row r="717" ht="13.5">
      <c r="E717" s="12"/>
    </row>
    <row r="718" ht="13.5">
      <c r="E718" s="12"/>
    </row>
    <row r="719" ht="13.5">
      <c r="E719" s="12"/>
    </row>
    <row r="720" ht="13.5">
      <c r="E720" s="12"/>
    </row>
    <row r="721" ht="13.5">
      <c r="E721" s="12"/>
    </row>
    <row r="722" ht="13.5">
      <c r="E722" s="12"/>
    </row>
    <row r="723" ht="13.5">
      <c r="E723" s="12"/>
    </row>
    <row r="724" ht="13.5">
      <c r="E724" s="12"/>
    </row>
    <row r="725" ht="13.5">
      <c r="E725" s="12"/>
    </row>
    <row r="726" ht="13.5">
      <c r="E726" s="12"/>
    </row>
    <row r="727" ht="13.5">
      <c r="E727" s="12"/>
    </row>
    <row r="728" ht="13.5">
      <c r="E728" s="12"/>
    </row>
    <row r="729" ht="13.5">
      <c r="E729" s="12"/>
    </row>
    <row r="730" ht="13.5">
      <c r="E730" s="12"/>
    </row>
    <row r="731" ht="13.5">
      <c r="E731" s="12"/>
    </row>
    <row r="732" ht="13.5">
      <c r="E732" s="12"/>
    </row>
    <row r="733" ht="13.5">
      <c r="E733" s="12"/>
    </row>
    <row r="734" ht="13.5">
      <c r="E734" s="12"/>
    </row>
    <row r="735" ht="13.5">
      <c r="E735" s="12"/>
    </row>
    <row r="736" ht="13.5">
      <c r="E736" s="12"/>
    </row>
    <row r="737" ht="13.5">
      <c r="E737" s="12"/>
    </row>
    <row r="738" ht="13.5">
      <c r="E738" s="12"/>
    </row>
    <row r="739" ht="13.5">
      <c r="E739" s="12"/>
    </row>
    <row r="740" ht="13.5">
      <c r="E740" s="12"/>
    </row>
    <row r="741" ht="13.5">
      <c r="E741" s="12"/>
    </row>
    <row r="742" ht="13.5">
      <c r="E742" s="12"/>
    </row>
    <row r="743" ht="13.5">
      <c r="E743" s="12"/>
    </row>
    <row r="744" ht="13.5">
      <c r="E744" s="12"/>
    </row>
    <row r="745" ht="13.5">
      <c r="E745" s="12"/>
    </row>
    <row r="746" ht="13.5">
      <c r="E746" s="12"/>
    </row>
    <row r="747" ht="13.5">
      <c r="E747" s="12"/>
    </row>
    <row r="748" ht="13.5">
      <c r="E748" s="12"/>
    </row>
    <row r="749" ht="13.5">
      <c r="E749" s="12"/>
    </row>
    <row r="750" ht="13.5">
      <c r="E750" s="12"/>
    </row>
    <row r="751" ht="13.5">
      <c r="E751" s="12"/>
    </row>
    <row r="752" ht="13.5">
      <c r="E752" s="12"/>
    </row>
    <row r="753" ht="13.5">
      <c r="E753" s="12"/>
    </row>
    <row r="754" ht="13.5">
      <c r="E754" s="12"/>
    </row>
    <row r="755" ht="13.5">
      <c r="E755" s="12"/>
    </row>
    <row r="756" ht="13.5">
      <c r="E756" s="12"/>
    </row>
    <row r="757" ht="13.5">
      <c r="E757" s="12"/>
    </row>
    <row r="758" ht="13.5">
      <c r="E758" s="12"/>
    </row>
    <row r="759" ht="13.5">
      <c r="E759" s="12"/>
    </row>
    <row r="760" ht="13.5">
      <c r="E760" s="12"/>
    </row>
    <row r="761" ht="13.5">
      <c r="E761" s="12"/>
    </row>
    <row r="762" ht="13.5">
      <c r="E762" s="12"/>
    </row>
    <row r="763" ht="13.5">
      <c r="E763" s="12"/>
    </row>
    <row r="764" ht="13.5">
      <c r="E764" s="12"/>
    </row>
    <row r="765" ht="13.5">
      <c r="E765" s="12"/>
    </row>
    <row r="766" ht="13.5">
      <c r="E766" s="12"/>
    </row>
    <row r="767" ht="13.5">
      <c r="E767" s="12"/>
    </row>
    <row r="768" ht="13.5">
      <c r="E768" s="12"/>
    </row>
    <row r="769" ht="13.5">
      <c r="E769" s="12"/>
    </row>
    <row r="770" ht="13.5">
      <c r="E770" s="12"/>
    </row>
    <row r="771" ht="13.5">
      <c r="E771" s="12"/>
    </row>
    <row r="772" ht="13.5">
      <c r="E772" s="12"/>
    </row>
    <row r="773" ht="13.5">
      <c r="E773" s="12"/>
    </row>
    <row r="774" ht="13.5">
      <c r="E774" s="12"/>
    </row>
    <row r="775" ht="13.5">
      <c r="E775" s="12"/>
    </row>
    <row r="776" ht="13.5">
      <c r="E776" s="12"/>
    </row>
    <row r="777" ht="13.5">
      <c r="E777" s="12"/>
    </row>
    <row r="778" ht="13.5">
      <c r="E778" s="12"/>
    </row>
    <row r="779" ht="13.5">
      <c r="E779" s="12"/>
    </row>
    <row r="780" ht="13.5">
      <c r="E780" s="12"/>
    </row>
    <row r="781" ht="13.5">
      <c r="E781" s="12"/>
    </row>
    <row r="782" ht="13.5">
      <c r="E782" s="12"/>
    </row>
    <row r="783" ht="13.5">
      <c r="E783" s="12"/>
    </row>
    <row r="784" ht="13.5">
      <c r="E784" s="12"/>
    </row>
    <row r="785" ht="13.5">
      <c r="E785" s="12"/>
    </row>
    <row r="786" ht="13.5">
      <c r="E786" s="12"/>
    </row>
    <row r="787" ht="13.5">
      <c r="E787" s="12"/>
    </row>
    <row r="788" ht="13.5">
      <c r="E788" s="12"/>
    </row>
    <row r="789" ht="13.5">
      <c r="E789" s="12"/>
    </row>
    <row r="790" ht="13.5">
      <c r="E790" s="12"/>
    </row>
    <row r="791" ht="13.5">
      <c r="E791" s="12"/>
    </row>
    <row r="792" ht="13.5">
      <c r="E792" s="12"/>
    </row>
    <row r="793" ht="13.5">
      <c r="E793" s="12"/>
    </row>
    <row r="794" ht="13.5">
      <c r="E794" s="12"/>
    </row>
    <row r="795" ht="13.5">
      <c r="E795" s="12"/>
    </row>
    <row r="796" ht="13.5">
      <c r="E796" s="12"/>
    </row>
    <row r="797" ht="13.5">
      <c r="E797" s="12"/>
    </row>
    <row r="798" ht="13.5">
      <c r="E798" s="12"/>
    </row>
    <row r="799" ht="13.5">
      <c r="E799" s="12"/>
    </row>
    <row r="800" ht="13.5">
      <c r="E800" s="12"/>
    </row>
    <row r="801" ht="13.5">
      <c r="E801" s="12"/>
    </row>
    <row r="802" ht="13.5">
      <c r="E802" s="12"/>
    </row>
    <row r="803" ht="13.5">
      <c r="E803" s="12"/>
    </row>
    <row r="804" ht="13.5">
      <c r="E804" s="12"/>
    </row>
    <row r="805" ht="13.5">
      <c r="E805" s="12"/>
    </row>
    <row r="806" ht="13.5">
      <c r="E806" s="12"/>
    </row>
    <row r="807" ht="13.5">
      <c r="E807" s="12"/>
    </row>
    <row r="808" ht="13.5">
      <c r="E808" s="12"/>
    </row>
    <row r="809" ht="13.5">
      <c r="E809" s="12"/>
    </row>
    <row r="810" ht="13.5">
      <c r="E810" s="12"/>
    </row>
    <row r="811" ht="13.5">
      <c r="E811" s="12"/>
    </row>
    <row r="812" ht="13.5">
      <c r="E812" s="12"/>
    </row>
    <row r="813" ht="13.5">
      <c r="E813" s="12"/>
    </row>
    <row r="814" ht="13.5">
      <c r="E814" s="12"/>
    </row>
    <row r="815" ht="13.5">
      <c r="E815" s="12"/>
    </row>
    <row r="816" ht="13.5">
      <c r="E816" s="12"/>
    </row>
    <row r="817" ht="13.5">
      <c r="E817" s="12"/>
    </row>
    <row r="818" ht="13.5">
      <c r="E818" s="12"/>
    </row>
    <row r="819" ht="13.5">
      <c r="E819" s="12"/>
    </row>
    <row r="820" ht="13.5">
      <c r="E820" s="12"/>
    </row>
    <row r="821" ht="13.5">
      <c r="E821" s="12"/>
    </row>
    <row r="822" ht="13.5">
      <c r="E822" s="12"/>
    </row>
    <row r="823" ht="13.5">
      <c r="E823" s="12"/>
    </row>
    <row r="824" ht="13.5">
      <c r="E824" s="12"/>
    </row>
    <row r="825" ht="13.5">
      <c r="E825" s="12"/>
    </row>
    <row r="826" ht="13.5">
      <c r="E826" s="12"/>
    </row>
    <row r="827" ht="13.5">
      <c r="E827" s="12"/>
    </row>
    <row r="828" ht="13.5">
      <c r="E828" s="12"/>
    </row>
    <row r="829" ht="13.5">
      <c r="E829" s="12"/>
    </row>
    <row r="830" ht="13.5">
      <c r="E830" s="12"/>
    </row>
    <row r="831" ht="13.5">
      <c r="E831" s="12"/>
    </row>
    <row r="832" ht="13.5">
      <c r="E832" s="12"/>
    </row>
    <row r="833" ht="13.5">
      <c r="E833" s="12"/>
    </row>
    <row r="834" ht="13.5">
      <c r="E834" s="12"/>
    </row>
    <row r="835" ht="13.5">
      <c r="E835" s="12"/>
    </row>
    <row r="836" ht="13.5">
      <c r="E836" s="12"/>
    </row>
    <row r="837" ht="13.5">
      <c r="E837" s="12"/>
    </row>
    <row r="838" ht="13.5">
      <c r="E838" s="12"/>
    </row>
    <row r="839" ht="13.5">
      <c r="E839" s="12"/>
    </row>
    <row r="840" ht="13.5">
      <c r="E840" s="12"/>
    </row>
    <row r="841" ht="13.5">
      <c r="E841" s="12"/>
    </row>
    <row r="842" ht="13.5">
      <c r="E842" s="12"/>
    </row>
    <row r="843" ht="13.5">
      <c r="E843" s="12"/>
    </row>
    <row r="844" ht="13.5">
      <c r="E844" s="12"/>
    </row>
    <row r="845" ht="13.5">
      <c r="E845" s="12"/>
    </row>
    <row r="846" ht="13.5">
      <c r="E846" s="12"/>
    </row>
    <row r="847" ht="13.5">
      <c r="E847" s="12"/>
    </row>
    <row r="848" ht="13.5">
      <c r="E848" s="12"/>
    </row>
    <row r="849" ht="13.5">
      <c r="E849" s="12"/>
    </row>
    <row r="850" ht="13.5">
      <c r="E850" s="12"/>
    </row>
    <row r="851" ht="13.5">
      <c r="E851" s="12"/>
    </row>
    <row r="852" ht="13.5">
      <c r="E852" s="12"/>
    </row>
    <row r="853" ht="13.5">
      <c r="E853" s="12"/>
    </row>
    <row r="854" ht="13.5">
      <c r="E854" s="12"/>
    </row>
    <row r="855" ht="13.5">
      <c r="E855" s="12"/>
    </row>
    <row r="856" ht="13.5">
      <c r="E856" s="12"/>
    </row>
    <row r="857" ht="13.5">
      <c r="E857" s="12"/>
    </row>
    <row r="858" ht="13.5">
      <c r="E858" s="12"/>
    </row>
    <row r="859" ht="13.5">
      <c r="E859" s="12"/>
    </row>
    <row r="860" ht="13.5">
      <c r="E860" s="12"/>
    </row>
    <row r="861" ht="13.5">
      <c r="E861" s="12"/>
    </row>
    <row r="862" ht="13.5">
      <c r="E862" s="12"/>
    </row>
    <row r="863" ht="13.5">
      <c r="E863" s="12"/>
    </row>
    <row r="864" ht="13.5">
      <c r="E864" s="12"/>
    </row>
    <row r="865" ht="13.5">
      <c r="E865" s="12"/>
    </row>
    <row r="866" ht="13.5">
      <c r="E866" s="12"/>
    </row>
    <row r="867" ht="13.5">
      <c r="E867" s="12"/>
    </row>
    <row r="868" ht="13.5">
      <c r="E868" s="12"/>
    </row>
    <row r="869" ht="13.5">
      <c r="E869" s="12"/>
    </row>
    <row r="870" ht="13.5">
      <c r="E870" s="12"/>
    </row>
    <row r="871" ht="13.5">
      <c r="E871" s="12"/>
    </row>
    <row r="872" ht="13.5">
      <c r="E872" s="12"/>
    </row>
    <row r="873" ht="13.5">
      <c r="E873" s="12"/>
    </row>
    <row r="874" ht="13.5">
      <c r="E874" s="12"/>
    </row>
    <row r="875" ht="13.5">
      <c r="E875" s="12"/>
    </row>
    <row r="876" ht="13.5">
      <c r="E876" s="12"/>
    </row>
    <row r="877" ht="13.5">
      <c r="E877" s="12"/>
    </row>
    <row r="878" ht="13.5">
      <c r="E878" s="12"/>
    </row>
    <row r="879" ht="13.5">
      <c r="E879" s="12"/>
    </row>
    <row r="880" ht="13.5">
      <c r="E880" s="12"/>
    </row>
    <row r="881" ht="13.5">
      <c r="E881" s="12"/>
    </row>
    <row r="882" ht="13.5">
      <c r="E882" s="12"/>
    </row>
    <row r="883" ht="13.5">
      <c r="E883" s="12"/>
    </row>
    <row r="884" ht="13.5">
      <c r="E884" s="12"/>
    </row>
    <row r="885" ht="13.5">
      <c r="E885" s="12"/>
    </row>
    <row r="886" ht="13.5">
      <c r="E886" s="12"/>
    </row>
    <row r="887" ht="13.5">
      <c r="E887" s="12"/>
    </row>
    <row r="888" ht="13.5">
      <c r="E888" s="12"/>
    </row>
    <row r="889" ht="13.5">
      <c r="E889" s="12"/>
    </row>
    <row r="890" ht="13.5">
      <c r="E890" s="12"/>
    </row>
    <row r="891" ht="13.5">
      <c r="E891" s="12"/>
    </row>
    <row r="892" ht="13.5">
      <c r="E892" s="12"/>
    </row>
    <row r="893" ht="13.5">
      <c r="E893" s="12"/>
    </row>
    <row r="894" ht="13.5">
      <c r="E894" s="12"/>
    </row>
    <row r="895" ht="13.5">
      <c r="E895" s="12"/>
    </row>
    <row r="896" ht="13.5">
      <c r="E896" s="12"/>
    </row>
    <row r="897" ht="13.5">
      <c r="E897" s="12"/>
    </row>
    <row r="898" ht="13.5">
      <c r="E898" s="12"/>
    </row>
    <row r="899" ht="13.5">
      <c r="E899" s="12"/>
    </row>
    <row r="900" ht="13.5">
      <c r="E900" s="12"/>
    </row>
    <row r="901" ht="13.5">
      <c r="E901" s="12"/>
    </row>
    <row r="902" ht="13.5">
      <c r="E902" s="12"/>
    </row>
    <row r="903" ht="13.5">
      <c r="E903" s="12"/>
    </row>
    <row r="904" ht="13.5">
      <c r="E904" s="12"/>
    </row>
    <row r="905" ht="13.5">
      <c r="E905" s="12"/>
    </row>
    <row r="906" ht="13.5">
      <c r="E906" s="12"/>
    </row>
    <row r="907" ht="13.5">
      <c r="E907" s="12"/>
    </row>
    <row r="908" ht="13.5">
      <c r="E908" s="12"/>
    </row>
    <row r="909" ht="13.5">
      <c r="E909" s="12"/>
    </row>
    <row r="910" ht="13.5">
      <c r="E910" s="12"/>
    </row>
    <row r="911" ht="13.5">
      <c r="E911" s="12"/>
    </row>
    <row r="912" ht="13.5">
      <c r="E912" s="12"/>
    </row>
    <row r="913" ht="13.5">
      <c r="E913" s="12"/>
    </row>
    <row r="914" ht="13.5">
      <c r="E914" s="12"/>
    </row>
    <row r="915" ht="13.5">
      <c r="E915" s="12"/>
    </row>
    <row r="916" ht="13.5">
      <c r="E916" s="12"/>
    </row>
    <row r="917" ht="13.5">
      <c r="E917" s="12"/>
    </row>
    <row r="918" ht="13.5">
      <c r="E918" s="12"/>
    </row>
    <row r="919" ht="13.5">
      <c r="E919" s="12"/>
    </row>
    <row r="920" ht="13.5">
      <c r="E920" s="12"/>
    </row>
    <row r="921" ht="13.5">
      <c r="E921" s="12"/>
    </row>
    <row r="922" ht="13.5">
      <c r="E922" s="12"/>
    </row>
    <row r="923" ht="13.5">
      <c r="E923" s="12"/>
    </row>
    <row r="924" ht="13.5">
      <c r="E924" s="12"/>
    </row>
    <row r="925" ht="13.5">
      <c r="E925" s="12"/>
    </row>
    <row r="926" ht="13.5">
      <c r="E926" s="12"/>
    </row>
    <row r="927" ht="13.5">
      <c r="E927" s="12"/>
    </row>
    <row r="928" ht="13.5">
      <c r="E928" s="12"/>
    </row>
    <row r="929" ht="13.5">
      <c r="E929" s="12"/>
    </row>
    <row r="930" ht="13.5">
      <c r="E930" s="12"/>
    </row>
    <row r="931" ht="13.5">
      <c r="E931" s="12"/>
    </row>
    <row r="932" ht="13.5">
      <c r="E932" s="12"/>
    </row>
    <row r="933" ht="13.5">
      <c r="E933" s="12"/>
    </row>
    <row r="934" ht="13.5">
      <c r="E934" s="12"/>
    </row>
    <row r="935" ht="13.5">
      <c r="E935" s="12"/>
    </row>
    <row r="936" ht="13.5">
      <c r="E936" s="12"/>
    </row>
    <row r="937" ht="13.5">
      <c r="E937" s="12"/>
    </row>
    <row r="938" ht="13.5">
      <c r="E938" s="12"/>
    </row>
    <row r="939" ht="13.5">
      <c r="E939" s="12"/>
    </row>
    <row r="940" ht="13.5">
      <c r="E940" s="12"/>
    </row>
    <row r="941" ht="13.5">
      <c r="E941" s="12"/>
    </row>
    <row r="942" ht="13.5">
      <c r="E942" s="12"/>
    </row>
    <row r="943" ht="13.5">
      <c r="E943" s="12"/>
    </row>
    <row r="944" ht="13.5">
      <c r="E944" s="12"/>
    </row>
    <row r="945" ht="13.5">
      <c r="E945" s="12"/>
    </row>
    <row r="946" ht="13.5">
      <c r="E946" s="12"/>
    </row>
    <row r="947" ht="13.5">
      <c r="E947" s="12"/>
    </row>
    <row r="948" ht="13.5">
      <c r="E948" s="12"/>
    </row>
    <row r="949" ht="13.5">
      <c r="E949" s="12"/>
    </row>
    <row r="950" ht="13.5">
      <c r="E950" s="12"/>
    </row>
    <row r="951" ht="13.5">
      <c r="E951" s="12"/>
    </row>
    <row r="952" ht="13.5">
      <c r="E952" s="12"/>
    </row>
    <row r="953" ht="13.5">
      <c r="E953" s="12"/>
    </row>
    <row r="954" ht="13.5">
      <c r="E954" s="12"/>
    </row>
    <row r="955" ht="13.5">
      <c r="E955" s="12"/>
    </row>
    <row r="956" ht="13.5">
      <c r="E956" s="12"/>
    </row>
  </sheetData>
  <mergeCells count="26">
    <mergeCell ref="F39:F41"/>
    <mergeCell ref="A52:A56"/>
    <mergeCell ref="B52:B56"/>
    <mergeCell ref="C52:C56"/>
    <mergeCell ref="E39:E41"/>
    <mergeCell ref="C39:C41"/>
    <mergeCell ref="A39:A41"/>
    <mergeCell ref="B39:B41"/>
    <mergeCell ref="D66:D68"/>
    <mergeCell ref="C66:C68"/>
    <mergeCell ref="A62:A68"/>
    <mergeCell ref="C62:C63"/>
    <mergeCell ref="B62:B63"/>
    <mergeCell ref="B64:B65"/>
    <mergeCell ref="B66:B68"/>
    <mergeCell ref="C64:C65"/>
    <mergeCell ref="A90:A103"/>
    <mergeCell ref="B90:B103"/>
    <mergeCell ref="C90:C103"/>
    <mergeCell ref="A69:A72"/>
    <mergeCell ref="B69:B72"/>
    <mergeCell ref="B76:B81"/>
    <mergeCell ref="A76:A81"/>
    <mergeCell ref="A73:A74"/>
    <mergeCell ref="B73:B74"/>
    <mergeCell ref="C73:C74"/>
  </mergeCells>
  <printOptions horizontalCentered="1"/>
  <pageMargins left="0.7086614173228347" right="0.2362204724409449" top="1.535433070866142" bottom="0.3937007874015748" header="0.4724409448818898" footer="0.2362204724409449"/>
  <pageSetup horizontalDpi="300" verticalDpi="300" orientation="landscape" scale="105" r:id="rId1"/>
  <headerFooter alignWithMargins="0">
    <oddHeader>&amp;L&amp;"Arial,Bold"CONSILIUL JUDEŢEAN MUREŞ
&amp;"Arial,Italic"SERVICIUL INVESTIŢII&amp;C
&amp;"Arial,Bold"&amp;12PROGRAMUL DE &amp;18REPARAŢII&amp;12 PE ANUL 2007&amp;R
RON</oddHeader>
  </headerFooter>
  <rowBreaks count="5" manualBreakCount="5">
    <brk id="28" max="7" man="1"/>
    <brk id="58" max="7" man="1"/>
    <brk id="85" max="7" man="1"/>
    <brk id="103" max="7" man="1"/>
    <brk id="1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N992"/>
  <sheetViews>
    <sheetView zoomScaleSheetLayoutView="75" workbookViewId="0" topLeftCell="A1">
      <pane ySplit="2" topLeftCell="BM3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3.28125" style="58" customWidth="1"/>
    <col min="2" max="2" width="6.28125" style="58" customWidth="1"/>
    <col min="3" max="3" width="26.57421875" style="59" customWidth="1"/>
    <col min="4" max="4" width="33.57421875" style="60" customWidth="1"/>
    <col min="5" max="5" width="11.421875" style="62" customWidth="1"/>
    <col min="6" max="6" width="11.421875" style="12" customWidth="1"/>
    <col min="7" max="7" width="11.421875" style="13" customWidth="1"/>
    <col min="8" max="8" width="14.28125" style="12" customWidth="1"/>
    <col min="9" max="9" width="8.00390625" style="12" customWidth="1"/>
    <col min="10" max="10" width="6.8515625" style="12" customWidth="1"/>
    <col min="11" max="11" width="5.7109375" style="12" customWidth="1"/>
    <col min="12" max="12" width="5.28125" style="12" customWidth="1"/>
    <col min="13" max="13" width="6.28125" style="12" customWidth="1"/>
    <col min="14" max="14" width="7.8515625" style="55" customWidth="1"/>
    <col min="15" max="16384" width="9.140625" style="15" customWidth="1"/>
  </cols>
  <sheetData>
    <row r="1" spans="1:14" s="6" customFormat="1" ht="57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293</v>
      </c>
      <c r="F1" s="4" t="s">
        <v>292</v>
      </c>
      <c r="G1" s="4" t="s">
        <v>294</v>
      </c>
      <c r="H1" s="109" t="s">
        <v>185</v>
      </c>
      <c r="I1" s="5"/>
      <c r="J1" s="5"/>
      <c r="K1" s="5"/>
      <c r="L1" s="5"/>
      <c r="M1" s="5"/>
      <c r="N1" s="5"/>
    </row>
    <row r="2" spans="1:14" s="8" customFormat="1" ht="12" customHeight="1">
      <c r="A2" s="94" t="s">
        <v>5</v>
      </c>
      <c r="B2" s="95" t="s">
        <v>6</v>
      </c>
      <c r="C2" s="96" t="s">
        <v>7</v>
      </c>
      <c r="D2" s="97">
        <v>3</v>
      </c>
      <c r="E2" s="97">
        <v>5</v>
      </c>
      <c r="F2" s="110"/>
      <c r="G2" s="110"/>
      <c r="H2" s="110"/>
      <c r="I2" s="7"/>
      <c r="J2" s="7"/>
      <c r="K2" s="7"/>
      <c r="L2" s="7"/>
      <c r="M2" s="7"/>
      <c r="N2" s="7"/>
    </row>
    <row r="3" spans="1:14" ht="13.5">
      <c r="A3" s="9"/>
      <c r="B3" s="9"/>
      <c r="C3" s="10" t="s">
        <v>8</v>
      </c>
      <c r="D3" s="11"/>
      <c r="E3" s="11">
        <f>E4+E15+E18+E22+E24+E29+E59+E122+E142+E156+E158+E164</f>
        <v>12535644</v>
      </c>
      <c r="F3" s="11">
        <f>F4+F15+F18+F22+F24+F29+F59+F122+F142+F156+F158+F164</f>
        <v>7965544</v>
      </c>
      <c r="G3" s="141"/>
      <c r="H3" s="142"/>
      <c r="N3" s="14"/>
    </row>
    <row r="4" spans="1:14" s="20" customFormat="1" ht="13.5">
      <c r="A4" s="16"/>
      <c r="B4" s="16"/>
      <c r="C4" s="17" t="s">
        <v>141</v>
      </c>
      <c r="D4" s="18"/>
      <c r="E4" s="18">
        <f>E5+E6+E7+E8+E9+E10+E11+E12+E13+E14</f>
        <v>1143000</v>
      </c>
      <c r="F4" s="18">
        <f>F5+F6+F7+F8+F9+F10+F11+F12+F13+F14</f>
        <v>1143000</v>
      </c>
      <c r="G4" s="132"/>
      <c r="H4" s="140"/>
      <c r="I4" s="19"/>
      <c r="J4" s="19"/>
      <c r="K4" s="19"/>
      <c r="L4" s="19"/>
      <c r="M4" s="19"/>
      <c r="N4" s="14"/>
    </row>
    <row r="5" spans="1:14" ht="14.25" customHeight="1">
      <c r="A5" s="21">
        <v>1</v>
      </c>
      <c r="B5" s="21">
        <v>51.27</v>
      </c>
      <c r="C5" s="22" t="s">
        <v>89</v>
      </c>
      <c r="D5" s="23" t="s">
        <v>90</v>
      </c>
      <c r="E5" s="25">
        <v>50000</v>
      </c>
      <c r="F5" s="25">
        <v>50000</v>
      </c>
      <c r="G5" s="112"/>
      <c r="H5" s="111"/>
      <c r="N5" s="14"/>
    </row>
    <row r="6" spans="1:14" ht="14.25" customHeight="1">
      <c r="A6" s="21">
        <v>2</v>
      </c>
      <c r="B6" s="21">
        <v>51.27</v>
      </c>
      <c r="C6" s="22"/>
      <c r="D6" s="23" t="s">
        <v>140</v>
      </c>
      <c r="E6" s="25">
        <v>8000</v>
      </c>
      <c r="F6" s="25">
        <v>8000</v>
      </c>
      <c r="G6" s="112"/>
      <c r="H6" s="111"/>
      <c r="N6" s="14"/>
    </row>
    <row r="7" spans="1:14" ht="14.25" customHeight="1">
      <c r="A7" s="93">
        <v>3</v>
      </c>
      <c r="B7" s="21">
        <v>51.27</v>
      </c>
      <c r="C7" s="22"/>
      <c r="D7" s="22" t="s">
        <v>91</v>
      </c>
      <c r="E7" s="25">
        <v>50000</v>
      </c>
      <c r="F7" s="25">
        <v>50000</v>
      </c>
      <c r="G7" s="112"/>
      <c r="H7" s="111"/>
      <c r="N7" s="14"/>
    </row>
    <row r="8" spans="1:14" ht="14.25" customHeight="1">
      <c r="A8" s="21">
        <v>4</v>
      </c>
      <c r="B8" s="21">
        <v>51.27</v>
      </c>
      <c r="C8" s="22"/>
      <c r="D8" s="23" t="s">
        <v>121</v>
      </c>
      <c r="E8" s="25">
        <v>120000</v>
      </c>
      <c r="F8" s="25">
        <v>120000</v>
      </c>
      <c r="G8" s="112"/>
      <c r="H8" s="111"/>
      <c r="N8" s="14"/>
    </row>
    <row r="9" spans="1:14" ht="14.25" customHeight="1">
      <c r="A9" s="21">
        <v>5</v>
      </c>
      <c r="B9" s="21">
        <v>51.27</v>
      </c>
      <c r="C9" s="22"/>
      <c r="D9" s="23" t="s">
        <v>157</v>
      </c>
      <c r="E9" s="25">
        <v>460000</v>
      </c>
      <c r="F9" s="25">
        <v>460000</v>
      </c>
      <c r="G9" s="112"/>
      <c r="H9" s="131" t="s">
        <v>226</v>
      </c>
      <c r="N9" s="14"/>
    </row>
    <row r="10" spans="1:14" ht="14.25" customHeight="1">
      <c r="A10" s="93">
        <v>6</v>
      </c>
      <c r="B10" s="21">
        <v>51.27</v>
      </c>
      <c r="C10" s="22"/>
      <c r="D10" s="23" t="s">
        <v>113</v>
      </c>
      <c r="E10" s="25">
        <v>300000</v>
      </c>
      <c r="F10" s="25">
        <v>300000</v>
      </c>
      <c r="G10" s="112"/>
      <c r="H10" s="111"/>
      <c r="N10" s="14"/>
    </row>
    <row r="11" spans="1:14" ht="14.25" customHeight="1">
      <c r="A11" s="21">
        <v>7</v>
      </c>
      <c r="B11" s="21" t="s">
        <v>136</v>
      </c>
      <c r="C11" s="22"/>
      <c r="D11" s="22" t="s">
        <v>137</v>
      </c>
      <c r="E11" s="25">
        <v>50000</v>
      </c>
      <c r="F11" s="25">
        <v>50000</v>
      </c>
      <c r="G11" s="112"/>
      <c r="H11" s="111"/>
      <c r="N11" s="14"/>
    </row>
    <row r="12" spans="1:14" ht="13.5">
      <c r="A12" s="21">
        <v>8</v>
      </c>
      <c r="B12" s="21" t="s">
        <v>136</v>
      </c>
      <c r="C12" s="22"/>
      <c r="D12" s="22" t="s">
        <v>138</v>
      </c>
      <c r="E12" s="25">
        <v>80000</v>
      </c>
      <c r="F12" s="25">
        <v>80000</v>
      </c>
      <c r="G12" s="112"/>
      <c r="H12" s="111"/>
      <c r="N12" s="14"/>
    </row>
    <row r="13" spans="1:14" ht="13.5">
      <c r="A13" s="93">
        <v>9</v>
      </c>
      <c r="B13" s="21" t="s">
        <v>136</v>
      </c>
      <c r="C13" s="22"/>
      <c r="D13" s="22" t="s">
        <v>139</v>
      </c>
      <c r="E13" s="25">
        <v>5000</v>
      </c>
      <c r="F13" s="25">
        <v>5000</v>
      </c>
      <c r="G13" s="112"/>
      <c r="H13" s="111"/>
      <c r="N13" s="14"/>
    </row>
    <row r="14" spans="1:14" ht="13.5">
      <c r="A14" s="93">
        <v>10</v>
      </c>
      <c r="B14" s="21" t="s">
        <v>136</v>
      </c>
      <c r="C14" s="22"/>
      <c r="D14" s="22" t="s">
        <v>165</v>
      </c>
      <c r="E14" s="25">
        <v>20000</v>
      </c>
      <c r="F14" s="25">
        <v>20000</v>
      </c>
      <c r="G14" s="112"/>
      <c r="H14" s="111"/>
      <c r="N14" s="14"/>
    </row>
    <row r="15" spans="1:14" s="28" customFormat="1" ht="13.5">
      <c r="A15" s="63"/>
      <c r="B15" s="63"/>
      <c r="C15" s="67" t="s">
        <v>142</v>
      </c>
      <c r="D15" s="64"/>
      <c r="E15" s="80">
        <f>E16+E17</f>
        <v>425000</v>
      </c>
      <c r="F15" s="137">
        <f>F16+F17</f>
        <v>25000</v>
      </c>
      <c r="G15" s="138"/>
      <c r="H15" s="139"/>
      <c r="I15" s="26"/>
      <c r="J15" s="26"/>
      <c r="K15" s="26"/>
      <c r="L15" s="26"/>
      <c r="M15" s="26"/>
      <c r="N15" s="14"/>
    </row>
    <row r="16" spans="1:14" s="28" customFormat="1" ht="27">
      <c r="A16" s="21"/>
      <c r="B16" s="68">
        <v>60.27</v>
      </c>
      <c r="C16" s="29" t="s">
        <v>10</v>
      </c>
      <c r="D16" s="23" t="s">
        <v>11</v>
      </c>
      <c r="E16" s="25">
        <v>400000</v>
      </c>
      <c r="F16" s="122">
        <v>0</v>
      </c>
      <c r="G16" s="123"/>
      <c r="H16" s="113"/>
      <c r="I16" s="26"/>
      <c r="J16" s="26"/>
      <c r="K16" s="26"/>
      <c r="L16" s="26"/>
      <c r="M16" s="26"/>
      <c r="N16" s="14"/>
    </row>
    <row r="17" spans="1:14" s="28" customFormat="1" ht="27.75" customHeight="1">
      <c r="A17" s="21"/>
      <c r="B17" s="21">
        <v>60.27</v>
      </c>
      <c r="C17" s="29"/>
      <c r="D17" s="23" t="s">
        <v>123</v>
      </c>
      <c r="E17" s="25">
        <v>25000</v>
      </c>
      <c r="F17" s="25">
        <v>25000</v>
      </c>
      <c r="G17" s="123"/>
      <c r="H17" s="113"/>
      <c r="I17" s="26"/>
      <c r="J17" s="26"/>
      <c r="K17" s="26"/>
      <c r="L17" s="26"/>
      <c r="M17" s="26"/>
      <c r="N17" s="14"/>
    </row>
    <row r="18" spans="1:14" ht="15" customHeight="1">
      <c r="A18" s="16"/>
      <c r="B18" s="16"/>
      <c r="C18" s="17" t="s">
        <v>143</v>
      </c>
      <c r="D18" s="30"/>
      <c r="E18" s="18">
        <f>E19+E20+E21</f>
        <v>74000</v>
      </c>
      <c r="F18" s="18">
        <f>F19+F20+F21</f>
        <v>74000</v>
      </c>
      <c r="G18" s="132"/>
      <c r="H18" s="133"/>
      <c r="N18" s="14"/>
    </row>
    <row r="19" spans="1:14" ht="13.5">
      <c r="A19" s="21">
        <v>1</v>
      </c>
      <c r="B19" s="21">
        <v>57.27</v>
      </c>
      <c r="C19" s="23"/>
      <c r="D19" s="24" t="s">
        <v>12</v>
      </c>
      <c r="E19" s="25">
        <v>54000</v>
      </c>
      <c r="F19" s="25">
        <v>54000</v>
      </c>
      <c r="G19" s="112"/>
      <c r="H19" s="111"/>
      <c r="N19" s="14"/>
    </row>
    <row r="20" spans="1:14" ht="13.5">
      <c r="A20" s="21">
        <v>2</v>
      </c>
      <c r="B20" s="21">
        <v>57.27</v>
      </c>
      <c r="C20" s="23"/>
      <c r="D20" s="34" t="s">
        <v>13</v>
      </c>
      <c r="E20" s="25">
        <v>14000</v>
      </c>
      <c r="F20" s="25">
        <v>14000</v>
      </c>
      <c r="G20" s="112"/>
      <c r="H20" s="111"/>
      <c r="N20" s="14"/>
    </row>
    <row r="21" spans="1:14" ht="13.5">
      <c r="A21" s="21">
        <v>3</v>
      </c>
      <c r="B21" s="21">
        <v>57.27</v>
      </c>
      <c r="C21" s="23"/>
      <c r="D21" s="34" t="s">
        <v>114</v>
      </c>
      <c r="E21" s="25">
        <v>6000</v>
      </c>
      <c r="F21" s="25">
        <v>6000</v>
      </c>
      <c r="G21" s="112"/>
      <c r="H21" s="111"/>
      <c r="N21" s="14"/>
    </row>
    <row r="22" spans="1:14" ht="13.5">
      <c r="A22" s="16"/>
      <c r="B22" s="16"/>
      <c r="C22" s="17" t="s">
        <v>153</v>
      </c>
      <c r="D22" s="30"/>
      <c r="E22" s="30">
        <f>E23</f>
        <v>4000</v>
      </c>
      <c r="F22" s="30">
        <f>F23</f>
        <v>4000</v>
      </c>
      <c r="G22" s="132"/>
      <c r="H22" s="133"/>
      <c r="N22" s="14"/>
    </row>
    <row r="23" spans="1:14" ht="13.5">
      <c r="A23" s="31">
        <v>1</v>
      </c>
      <c r="B23" s="31">
        <v>57.27</v>
      </c>
      <c r="C23" s="35"/>
      <c r="D23" s="75" t="s">
        <v>14</v>
      </c>
      <c r="E23" s="33">
        <v>4000</v>
      </c>
      <c r="F23" s="33">
        <v>4000</v>
      </c>
      <c r="G23" s="112"/>
      <c r="H23" s="111"/>
      <c r="N23" s="14"/>
    </row>
    <row r="24" spans="1:14" ht="14.25" customHeight="1">
      <c r="A24" s="16"/>
      <c r="B24" s="16"/>
      <c r="C24" s="17" t="s">
        <v>144</v>
      </c>
      <c r="D24" s="30"/>
      <c r="E24" s="30">
        <f>E25+E26+E27+E28</f>
        <v>130000</v>
      </c>
      <c r="F24" s="30">
        <f>F25+F26+F27+F28</f>
        <v>130000</v>
      </c>
      <c r="G24" s="132"/>
      <c r="H24" s="133"/>
      <c r="N24" s="14"/>
    </row>
    <row r="25" spans="1:14" s="28" customFormat="1" ht="13.5">
      <c r="A25" s="21">
        <v>1</v>
      </c>
      <c r="B25" s="31">
        <v>57.27</v>
      </c>
      <c r="C25" s="23" t="s">
        <v>125</v>
      </c>
      <c r="D25" s="24" t="s">
        <v>126</v>
      </c>
      <c r="E25" s="25">
        <v>20000</v>
      </c>
      <c r="F25" s="25">
        <v>20000</v>
      </c>
      <c r="G25" s="112"/>
      <c r="H25" s="113"/>
      <c r="I25" s="26"/>
      <c r="J25" s="26"/>
      <c r="K25" s="26"/>
      <c r="L25" s="12"/>
      <c r="M25" s="26"/>
      <c r="N25" s="14"/>
    </row>
    <row r="26" spans="1:14" s="28" customFormat="1" ht="13.5">
      <c r="A26" s="21">
        <v>2</v>
      </c>
      <c r="B26" s="31">
        <v>57.27</v>
      </c>
      <c r="C26" s="23" t="s">
        <v>127</v>
      </c>
      <c r="D26" s="24" t="s">
        <v>128</v>
      </c>
      <c r="E26" s="25">
        <v>80000</v>
      </c>
      <c r="F26" s="25">
        <v>80000</v>
      </c>
      <c r="G26" s="112"/>
      <c r="H26" s="113"/>
      <c r="I26" s="26"/>
      <c r="J26" s="26"/>
      <c r="K26" s="26"/>
      <c r="L26" s="12"/>
      <c r="M26" s="26"/>
      <c r="N26" s="14"/>
    </row>
    <row r="27" spans="1:14" s="28" customFormat="1" ht="13.5">
      <c r="A27" s="21">
        <v>3</v>
      </c>
      <c r="B27" s="31">
        <v>57.27</v>
      </c>
      <c r="C27" s="23" t="s">
        <v>129</v>
      </c>
      <c r="D27" s="24" t="s">
        <v>126</v>
      </c>
      <c r="E27" s="25">
        <v>20000</v>
      </c>
      <c r="F27" s="25">
        <v>20000</v>
      </c>
      <c r="G27" s="112"/>
      <c r="H27" s="113"/>
      <c r="I27" s="26"/>
      <c r="J27" s="26"/>
      <c r="K27" s="26"/>
      <c r="L27" s="12"/>
      <c r="M27" s="26"/>
      <c r="N27" s="14"/>
    </row>
    <row r="28" spans="1:14" ht="13.5" customHeight="1">
      <c r="A28" s="21">
        <v>4</v>
      </c>
      <c r="B28" s="31">
        <v>57.27</v>
      </c>
      <c r="C28" s="23" t="s">
        <v>130</v>
      </c>
      <c r="D28" s="24" t="s">
        <v>126</v>
      </c>
      <c r="E28" s="25">
        <v>10000</v>
      </c>
      <c r="F28" s="25">
        <v>10000</v>
      </c>
      <c r="G28" s="112"/>
      <c r="H28" s="111"/>
      <c r="N28" s="14"/>
    </row>
    <row r="29" spans="1:14" ht="13.5">
      <c r="A29" s="16"/>
      <c r="B29" s="16"/>
      <c r="C29" s="17" t="s">
        <v>145</v>
      </c>
      <c r="D29" s="30"/>
      <c r="E29" s="30">
        <f>E30+E34+E32+E36+E45+E51</f>
        <v>2028177</v>
      </c>
      <c r="F29" s="30">
        <f>F30+F34+F32+F36+F45+F51</f>
        <v>1978177</v>
      </c>
      <c r="G29" s="132"/>
      <c r="H29" s="133"/>
      <c r="N29" s="14"/>
    </row>
    <row r="30" spans="1:14" ht="13.5">
      <c r="A30" s="39"/>
      <c r="B30" s="39"/>
      <c r="C30" s="40" t="s">
        <v>146</v>
      </c>
      <c r="D30" s="41"/>
      <c r="E30" s="41">
        <f>E31</f>
        <v>1500</v>
      </c>
      <c r="F30" s="41">
        <f>F31</f>
        <v>1500</v>
      </c>
      <c r="G30" s="112"/>
      <c r="H30" s="111"/>
      <c r="N30" s="14"/>
    </row>
    <row r="31" spans="1:14" s="37" customFormat="1" ht="27">
      <c r="A31" s="21">
        <v>1</v>
      </c>
      <c r="B31" s="21">
        <v>59.27</v>
      </c>
      <c r="C31" s="23" t="s">
        <v>29</v>
      </c>
      <c r="D31" s="34" t="s">
        <v>30</v>
      </c>
      <c r="E31" s="25">
        <v>1500</v>
      </c>
      <c r="F31" s="25">
        <v>1500</v>
      </c>
      <c r="G31" s="116"/>
      <c r="H31" s="114"/>
      <c r="I31" s="36"/>
      <c r="J31" s="36"/>
      <c r="K31" s="36"/>
      <c r="L31" s="36"/>
      <c r="M31" s="36"/>
      <c r="N31" s="14"/>
    </row>
    <row r="32" spans="1:14" s="37" customFormat="1" ht="13.5">
      <c r="A32" s="39"/>
      <c r="B32" s="39"/>
      <c r="C32" s="40" t="s">
        <v>147</v>
      </c>
      <c r="D32" s="41"/>
      <c r="E32" s="42">
        <f>E33</f>
        <v>100000</v>
      </c>
      <c r="F32" s="42">
        <f>F33</f>
        <v>100000</v>
      </c>
      <c r="G32" s="116"/>
      <c r="H32" s="114"/>
      <c r="I32" s="36"/>
      <c r="J32" s="36"/>
      <c r="K32" s="36"/>
      <c r="L32" s="36"/>
      <c r="M32" s="36"/>
      <c r="N32" s="14"/>
    </row>
    <row r="33" spans="1:14" ht="13.5">
      <c r="A33" s="21">
        <v>1</v>
      </c>
      <c r="B33" s="21">
        <v>59.27</v>
      </c>
      <c r="C33" s="23"/>
      <c r="D33" s="23" t="s">
        <v>135</v>
      </c>
      <c r="E33" s="25">
        <v>100000</v>
      </c>
      <c r="F33" s="25">
        <v>100000</v>
      </c>
      <c r="G33" s="112"/>
      <c r="H33" s="111"/>
      <c r="N33" s="14"/>
    </row>
    <row r="34" spans="1:14" s="36" customFormat="1" ht="13.5">
      <c r="A34" s="39"/>
      <c r="B34" s="39"/>
      <c r="C34" s="40" t="s">
        <v>148</v>
      </c>
      <c r="D34" s="41"/>
      <c r="E34" s="42">
        <f>E35</f>
        <v>60000</v>
      </c>
      <c r="F34" s="42">
        <f>F35</f>
        <v>60000</v>
      </c>
      <c r="G34" s="116"/>
      <c r="H34" s="114"/>
      <c r="N34" s="14"/>
    </row>
    <row r="35" spans="1:14" s="36" customFormat="1" ht="27">
      <c r="A35" s="21">
        <v>1</v>
      </c>
      <c r="B35" s="21">
        <v>59.27</v>
      </c>
      <c r="C35" s="23" t="s">
        <v>87</v>
      </c>
      <c r="D35" s="34" t="s">
        <v>88</v>
      </c>
      <c r="E35" s="25">
        <v>60000</v>
      </c>
      <c r="F35" s="25">
        <v>60000</v>
      </c>
      <c r="G35" s="116"/>
      <c r="H35" s="114"/>
      <c r="N35" s="14"/>
    </row>
    <row r="36" spans="1:14" s="36" customFormat="1" ht="13.5">
      <c r="A36" s="39"/>
      <c r="B36" s="39"/>
      <c r="C36" s="40" t="s">
        <v>149</v>
      </c>
      <c r="D36" s="41"/>
      <c r="E36" s="41">
        <f>E37+E44+E39+E42+E43</f>
        <v>770000</v>
      </c>
      <c r="F36" s="41">
        <f>F37+F44+F39+F42+F43</f>
        <v>720000</v>
      </c>
      <c r="G36" s="116"/>
      <c r="H36" s="114"/>
      <c r="N36" s="14"/>
    </row>
    <row r="37" spans="1:14" s="36" customFormat="1" ht="27">
      <c r="A37" s="21">
        <v>1</v>
      </c>
      <c r="B37" s="21">
        <v>59.27</v>
      </c>
      <c r="C37" s="23" t="s">
        <v>122</v>
      </c>
      <c r="D37" s="34" t="s">
        <v>15</v>
      </c>
      <c r="E37" s="25">
        <v>50000</v>
      </c>
      <c r="F37" s="25">
        <v>50000</v>
      </c>
      <c r="G37" s="116"/>
      <c r="H37" s="114"/>
      <c r="N37" s="14"/>
    </row>
    <row r="38" spans="1:14" s="36" customFormat="1" ht="27">
      <c r="A38" s="99"/>
      <c r="B38" s="99"/>
      <c r="C38" s="103" t="s">
        <v>181</v>
      </c>
      <c r="D38" s="34" t="s">
        <v>182</v>
      </c>
      <c r="E38" s="100">
        <v>350000</v>
      </c>
      <c r="F38" s="100">
        <v>350000</v>
      </c>
      <c r="G38" s="116"/>
      <c r="H38" s="114"/>
      <c r="N38" s="14"/>
    </row>
    <row r="39" spans="1:14" s="36" customFormat="1" ht="13.5">
      <c r="A39" s="398">
        <v>2</v>
      </c>
      <c r="B39" s="398">
        <v>59.27</v>
      </c>
      <c r="C39" s="395" t="s">
        <v>183</v>
      </c>
      <c r="D39" s="34" t="s">
        <v>16</v>
      </c>
      <c r="E39" s="392">
        <v>250000</v>
      </c>
      <c r="F39" s="392">
        <v>250000</v>
      </c>
      <c r="G39" s="116"/>
      <c r="H39" s="114"/>
      <c r="N39" s="14"/>
    </row>
    <row r="40" spans="1:14" s="36" customFormat="1" ht="13.5">
      <c r="A40" s="399"/>
      <c r="B40" s="399"/>
      <c r="C40" s="396"/>
      <c r="D40" s="34" t="s">
        <v>17</v>
      </c>
      <c r="E40" s="393"/>
      <c r="F40" s="393"/>
      <c r="G40" s="116"/>
      <c r="H40" s="114"/>
      <c r="N40" s="14"/>
    </row>
    <row r="41" spans="1:14" s="36" customFormat="1" ht="13.5">
      <c r="A41" s="400"/>
      <c r="B41" s="400"/>
      <c r="C41" s="397"/>
      <c r="D41" s="34" t="s">
        <v>18</v>
      </c>
      <c r="E41" s="394"/>
      <c r="F41" s="394"/>
      <c r="G41" s="116"/>
      <c r="H41" s="114"/>
      <c r="N41" s="14"/>
    </row>
    <row r="42" spans="1:14" s="36" customFormat="1" ht="27">
      <c r="A42" s="78">
        <v>3</v>
      </c>
      <c r="B42" s="78">
        <v>59.27</v>
      </c>
      <c r="C42" s="77" t="s">
        <v>184</v>
      </c>
      <c r="D42" s="34" t="s">
        <v>19</v>
      </c>
      <c r="E42" s="76">
        <v>20000</v>
      </c>
      <c r="F42" s="76">
        <v>20000</v>
      </c>
      <c r="G42" s="116"/>
      <c r="H42" s="114"/>
      <c r="N42" s="14"/>
    </row>
    <row r="43" spans="1:14" s="36" customFormat="1" ht="27">
      <c r="A43" s="78">
        <v>4</v>
      </c>
      <c r="B43" s="78">
        <v>59.27</v>
      </c>
      <c r="C43" s="77" t="s">
        <v>20</v>
      </c>
      <c r="D43" s="34" t="s">
        <v>21</v>
      </c>
      <c r="E43" s="76">
        <v>50000</v>
      </c>
      <c r="F43" s="76">
        <v>0</v>
      </c>
      <c r="G43" s="116"/>
      <c r="H43" s="114"/>
      <c r="N43" s="14"/>
    </row>
    <row r="44" spans="1:14" s="36" customFormat="1" ht="13.5">
      <c r="A44" s="78">
        <v>5</v>
      </c>
      <c r="B44" s="78" t="s">
        <v>154</v>
      </c>
      <c r="C44" s="77" t="s">
        <v>159</v>
      </c>
      <c r="D44" s="34" t="s">
        <v>158</v>
      </c>
      <c r="E44" s="76">
        <v>400000</v>
      </c>
      <c r="F44" s="76">
        <v>400000</v>
      </c>
      <c r="G44" s="116"/>
      <c r="H44" s="114"/>
      <c r="N44" s="14"/>
    </row>
    <row r="45" spans="1:14" s="36" customFormat="1" ht="13.5">
      <c r="A45" s="39"/>
      <c r="B45" s="21"/>
      <c r="C45" s="40" t="s">
        <v>150</v>
      </c>
      <c r="D45" s="41"/>
      <c r="E45" s="42">
        <f>E46+E47+E48+E49+E50</f>
        <v>240000</v>
      </c>
      <c r="F45" s="42">
        <f>F46+F47+F48+F49+F50</f>
        <v>240000</v>
      </c>
      <c r="G45" s="116"/>
      <c r="H45" s="114"/>
      <c r="N45" s="14"/>
    </row>
    <row r="46" spans="1:14" s="44" customFormat="1" ht="27" customHeight="1">
      <c r="A46" s="21">
        <v>1</v>
      </c>
      <c r="B46" s="21">
        <v>59.27</v>
      </c>
      <c r="C46" s="43" t="s">
        <v>108</v>
      </c>
      <c r="D46" s="34" t="s">
        <v>115</v>
      </c>
      <c r="E46" s="25">
        <v>100000</v>
      </c>
      <c r="F46" s="25">
        <v>100000</v>
      </c>
      <c r="G46" s="117"/>
      <c r="H46" s="115"/>
      <c r="N46" s="14"/>
    </row>
    <row r="47" spans="1:14" s="44" customFormat="1" ht="42.75" customHeight="1">
      <c r="A47" s="21">
        <v>2</v>
      </c>
      <c r="B47" s="21">
        <v>59.27</v>
      </c>
      <c r="C47" s="43" t="s">
        <v>109</v>
      </c>
      <c r="D47" s="34" t="s">
        <v>110</v>
      </c>
      <c r="E47" s="25">
        <v>60000</v>
      </c>
      <c r="F47" s="25">
        <v>60000</v>
      </c>
      <c r="G47" s="117"/>
      <c r="H47" s="115"/>
      <c r="N47" s="14"/>
    </row>
    <row r="48" spans="1:14" s="44" customFormat="1" ht="14.25" customHeight="1">
      <c r="A48" s="21">
        <v>3</v>
      </c>
      <c r="B48" s="21">
        <v>59.27</v>
      </c>
      <c r="C48" s="43" t="s">
        <v>131</v>
      </c>
      <c r="D48" s="34" t="s">
        <v>132</v>
      </c>
      <c r="E48" s="25">
        <v>40000</v>
      </c>
      <c r="F48" s="25">
        <v>40000</v>
      </c>
      <c r="G48" s="117"/>
      <c r="H48" s="115"/>
      <c r="N48" s="14"/>
    </row>
    <row r="49" spans="1:14" s="44" customFormat="1" ht="14.25" customHeight="1">
      <c r="A49" s="21">
        <v>4</v>
      </c>
      <c r="B49" s="21">
        <v>59.27</v>
      </c>
      <c r="C49" s="43" t="s">
        <v>133</v>
      </c>
      <c r="D49" s="34" t="s">
        <v>111</v>
      </c>
      <c r="E49" s="25">
        <v>20000</v>
      </c>
      <c r="F49" s="25">
        <v>20000</v>
      </c>
      <c r="G49" s="117"/>
      <c r="H49" s="115"/>
      <c r="N49" s="14"/>
    </row>
    <row r="50" spans="1:14" s="44" customFormat="1" ht="13.5" customHeight="1">
      <c r="A50" s="21">
        <v>5</v>
      </c>
      <c r="B50" s="21">
        <v>59.27</v>
      </c>
      <c r="C50" s="43" t="s">
        <v>134</v>
      </c>
      <c r="D50" s="34" t="s">
        <v>112</v>
      </c>
      <c r="E50" s="25">
        <v>20000</v>
      </c>
      <c r="F50" s="25">
        <v>20000</v>
      </c>
      <c r="G50" s="117"/>
      <c r="H50" s="115"/>
      <c r="N50" s="14"/>
    </row>
    <row r="51" spans="1:14" s="44" customFormat="1" ht="14.25" customHeight="1">
      <c r="A51" s="39"/>
      <c r="B51" s="21"/>
      <c r="C51" s="40" t="s">
        <v>151</v>
      </c>
      <c r="D51" s="41"/>
      <c r="E51" s="41">
        <f>E52+E58+E57</f>
        <v>856677</v>
      </c>
      <c r="F51" s="41">
        <f>F52+F58+F57</f>
        <v>856677</v>
      </c>
      <c r="G51" s="117"/>
      <c r="H51" s="115"/>
      <c r="N51" s="14"/>
    </row>
    <row r="52" spans="1:14" s="44" customFormat="1" ht="13.5">
      <c r="A52" s="368">
        <v>1</v>
      </c>
      <c r="B52" s="398">
        <v>59.27</v>
      </c>
      <c r="C52" s="371" t="s">
        <v>22</v>
      </c>
      <c r="D52" s="32" t="s">
        <v>23</v>
      </c>
      <c r="E52" s="107">
        <v>562435</v>
      </c>
      <c r="F52" s="107">
        <v>562435</v>
      </c>
      <c r="G52" s="117"/>
      <c r="H52" s="115"/>
      <c r="N52" s="14"/>
    </row>
    <row r="53" spans="1:14" s="44" customFormat="1" ht="13.5">
      <c r="A53" s="369"/>
      <c r="B53" s="399"/>
      <c r="C53" s="372"/>
      <c r="D53" s="32" t="s">
        <v>155</v>
      </c>
      <c r="E53" s="108"/>
      <c r="F53" s="108"/>
      <c r="G53" s="117"/>
      <c r="H53" s="115"/>
      <c r="N53" s="14"/>
    </row>
    <row r="54" spans="1:14" s="44" customFormat="1" ht="13.5">
      <c r="A54" s="369"/>
      <c r="B54" s="399"/>
      <c r="C54" s="372"/>
      <c r="D54" s="32" t="s">
        <v>24</v>
      </c>
      <c r="E54" s="108"/>
      <c r="F54" s="108"/>
      <c r="G54" s="117"/>
      <c r="H54" s="115"/>
      <c r="N54" s="14"/>
    </row>
    <row r="55" spans="1:14" s="44" customFormat="1" ht="13.5">
      <c r="A55" s="369"/>
      <c r="B55" s="399"/>
      <c r="C55" s="372"/>
      <c r="D55" s="32" t="s">
        <v>25</v>
      </c>
      <c r="E55" s="108"/>
      <c r="F55" s="108"/>
      <c r="G55" s="117"/>
      <c r="H55" s="115"/>
      <c r="N55" s="14"/>
    </row>
    <row r="56" spans="1:14" s="44" customFormat="1" ht="13.5">
      <c r="A56" s="370"/>
      <c r="B56" s="400"/>
      <c r="C56" s="373"/>
      <c r="D56" s="32" t="s">
        <v>26</v>
      </c>
      <c r="E56" s="101"/>
      <c r="F56" s="101"/>
      <c r="G56" s="117"/>
      <c r="H56" s="115"/>
      <c r="N56" s="14"/>
    </row>
    <row r="57" spans="1:14" s="46" customFormat="1" ht="13.5">
      <c r="A57" s="31">
        <v>2</v>
      </c>
      <c r="B57" s="21">
        <v>59.27</v>
      </c>
      <c r="C57" s="35" t="s">
        <v>163</v>
      </c>
      <c r="D57" s="32" t="s">
        <v>28</v>
      </c>
      <c r="E57" s="33">
        <v>94242</v>
      </c>
      <c r="F57" s="33">
        <v>94242</v>
      </c>
      <c r="G57" s="75"/>
      <c r="H57" s="118"/>
      <c r="N57" s="14"/>
    </row>
    <row r="58" spans="1:14" s="46" customFormat="1" ht="13.5">
      <c r="A58" s="31">
        <v>3</v>
      </c>
      <c r="B58" s="21" t="s">
        <v>154</v>
      </c>
      <c r="C58" s="35"/>
      <c r="D58" s="35" t="s">
        <v>156</v>
      </c>
      <c r="E58" s="33">
        <v>200000</v>
      </c>
      <c r="F58" s="33">
        <v>200000</v>
      </c>
      <c r="G58" s="75"/>
      <c r="H58" s="31" t="s">
        <v>226</v>
      </c>
      <c r="N58" s="14"/>
    </row>
    <row r="59" spans="1:14" s="46" customFormat="1" ht="27">
      <c r="A59" s="69"/>
      <c r="B59" s="165"/>
      <c r="C59" s="72" t="s">
        <v>227</v>
      </c>
      <c r="D59" s="70"/>
      <c r="E59" s="79">
        <f>E60+E67+E87+E94+E99+E103+E109+E116+E120</f>
        <v>1104200</v>
      </c>
      <c r="F59" s="79">
        <f>F60+F67+F87+F94+F99+F103+F109+F116+F120</f>
        <v>447500</v>
      </c>
      <c r="G59" s="79">
        <f>G60+G67+G87+G94+G99+G103+G109+G116+G120</f>
        <v>0</v>
      </c>
      <c r="H59" s="136"/>
      <c r="N59" s="14"/>
    </row>
    <row r="60" spans="1:14" s="46" customFormat="1" ht="14.25" customHeight="1">
      <c r="A60" s="179">
        <v>1</v>
      </c>
      <c r="B60" s="180" t="s">
        <v>217</v>
      </c>
      <c r="C60" s="181" t="s">
        <v>228</v>
      </c>
      <c r="D60" s="182" t="s">
        <v>179</v>
      </c>
      <c r="E60" s="183">
        <f>SUM(E61:E66)</f>
        <v>250000</v>
      </c>
      <c r="F60" s="183">
        <v>120000</v>
      </c>
      <c r="G60" s="183">
        <f>G61+G62+G64+G65</f>
        <v>0</v>
      </c>
      <c r="H60" s="184"/>
      <c r="N60" s="14"/>
    </row>
    <row r="61" spans="1:14" s="46" customFormat="1" ht="27">
      <c r="A61" s="368"/>
      <c r="B61" s="368"/>
      <c r="C61" s="362"/>
      <c r="D61" s="166" t="s">
        <v>229</v>
      </c>
      <c r="E61" s="167">
        <v>50000</v>
      </c>
      <c r="F61" s="167"/>
      <c r="G61" s="167"/>
      <c r="H61" s="118"/>
      <c r="N61" s="14"/>
    </row>
    <row r="62" spans="1:14" s="46" customFormat="1" ht="13.5" customHeight="1">
      <c r="A62" s="369"/>
      <c r="B62" s="369"/>
      <c r="C62" s="363"/>
      <c r="D62" s="166" t="s">
        <v>230</v>
      </c>
      <c r="E62" s="167">
        <v>25000</v>
      </c>
      <c r="F62" s="167"/>
      <c r="G62" s="167"/>
      <c r="H62" s="118"/>
      <c r="N62" s="14"/>
    </row>
    <row r="63" spans="1:14" s="46" customFormat="1" ht="13.5">
      <c r="A63" s="369"/>
      <c r="B63" s="369"/>
      <c r="C63" s="363"/>
      <c r="D63" s="166" t="s">
        <v>231</v>
      </c>
      <c r="E63" s="167">
        <v>50000</v>
      </c>
      <c r="F63" s="167"/>
      <c r="G63" s="167"/>
      <c r="H63" s="118"/>
      <c r="N63" s="14"/>
    </row>
    <row r="64" spans="1:14" s="46" customFormat="1" ht="13.5" customHeight="1">
      <c r="A64" s="369"/>
      <c r="B64" s="369"/>
      <c r="C64" s="363"/>
      <c r="D64" s="168" t="s">
        <v>232</v>
      </c>
      <c r="E64" s="167">
        <v>55000</v>
      </c>
      <c r="F64" s="167"/>
      <c r="G64" s="167"/>
      <c r="H64" s="118"/>
      <c r="N64" s="14"/>
    </row>
    <row r="65" spans="1:14" s="46" customFormat="1" ht="13.5">
      <c r="A65" s="369"/>
      <c r="B65" s="369"/>
      <c r="C65" s="363"/>
      <c r="D65" s="169" t="s">
        <v>233</v>
      </c>
      <c r="E65" s="98">
        <v>40000</v>
      </c>
      <c r="F65" s="98"/>
      <c r="G65" s="98"/>
      <c r="H65" s="118"/>
      <c r="N65" s="14"/>
    </row>
    <row r="66" spans="1:14" s="46" customFormat="1" ht="13.5" customHeight="1">
      <c r="A66" s="370"/>
      <c r="B66" s="370"/>
      <c r="C66" s="364"/>
      <c r="D66" s="170" t="s">
        <v>234</v>
      </c>
      <c r="E66" s="98">
        <v>30000</v>
      </c>
      <c r="F66" s="98"/>
      <c r="G66" s="98"/>
      <c r="H66" s="118"/>
      <c r="N66" s="14"/>
    </row>
    <row r="67" spans="1:14" s="46" customFormat="1" ht="13.5">
      <c r="A67" s="179">
        <v>2</v>
      </c>
      <c r="B67" s="185" t="s">
        <v>217</v>
      </c>
      <c r="C67" s="186" t="s">
        <v>235</v>
      </c>
      <c r="D67" s="182" t="s">
        <v>179</v>
      </c>
      <c r="E67" s="183">
        <f>SUM(E68:E86)</f>
        <v>290000</v>
      </c>
      <c r="F67" s="183">
        <v>85000</v>
      </c>
      <c r="G67" s="183">
        <f>G72+G75+G79+G82+G83+G84+G85</f>
        <v>0</v>
      </c>
      <c r="H67" s="184"/>
      <c r="N67" s="14"/>
    </row>
    <row r="68" spans="1:14" s="46" customFormat="1" ht="13.5">
      <c r="A68" s="365"/>
      <c r="B68" s="365"/>
      <c r="C68" s="404" t="s">
        <v>236</v>
      </c>
      <c r="D68" s="171" t="s">
        <v>237</v>
      </c>
      <c r="E68" s="172">
        <v>30000</v>
      </c>
      <c r="F68" s="172"/>
      <c r="G68" s="172"/>
      <c r="H68" s="118"/>
      <c r="N68" s="14"/>
    </row>
    <row r="69" spans="1:14" s="46" customFormat="1" ht="13.5">
      <c r="A69" s="366"/>
      <c r="B69" s="366"/>
      <c r="C69" s="405"/>
      <c r="D69" s="173" t="s">
        <v>238</v>
      </c>
      <c r="E69" s="172">
        <v>15000</v>
      </c>
      <c r="F69" s="172"/>
      <c r="G69" s="172"/>
      <c r="H69" s="118"/>
      <c r="N69" s="14"/>
    </row>
    <row r="70" spans="1:14" s="46" customFormat="1" ht="13.5">
      <c r="A70" s="366"/>
      <c r="B70" s="366"/>
      <c r="C70" s="405"/>
      <c r="D70" s="173" t="s">
        <v>239</v>
      </c>
      <c r="E70" s="172">
        <v>15000</v>
      </c>
      <c r="F70" s="172"/>
      <c r="G70" s="172"/>
      <c r="H70" s="118"/>
      <c r="N70" s="14"/>
    </row>
    <row r="71" spans="1:14" s="46" customFormat="1" ht="13.5">
      <c r="A71" s="366"/>
      <c r="B71" s="366"/>
      <c r="C71" s="404" t="s">
        <v>240</v>
      </c>
      <c r="D71" s="48" t="s">
        <v>241</v>
      </c>
      <c r="E71" s="98">
        <v>40000</v>
      </c>
      <c r="F71" s="172"/>
      <c r="G71" s="172"/>
      <c r="H71" s="118"/>
      <c r="N71" s="14"/>
    </row>
    <row r="72" spans="1:14" s="46" customFormat="1" ht="14.25" customHeight="1">
      <c r="A72" s="366"/>
      <c r="B72" s="366"/>
      <c r="C72" s="405"/>
      <c r="D72" s="48" t="s">
        <v>242</v>
      </c>
      <c r="E72" s="118">
        <v>10000</v>
      </c>
      <c r="F72" s="98"/>
      <c r="G72" s="98"/>
      <c r="H72" s="118"/>
      <c r="N72" s="14"/>
    </row>
    <row r="73" spans="1:14" s="46" customFormat="1" ht="14.25" customHeight="1">
      <c r="A73" s="366"/>
      <c r="B73" s="366"/>
      <c r="C73" s="405"/>
      <c r="D73" s="48" t="s">
        <v>243</v>
      </c>
      <c r="E73" s="98">
        <v>20000</v>
      </c>
      <c r="F73" s="98"/>
      <c r="G73" s="98"/>
      <c r="H73" s="118"/>
      <c r="N73" s="14"/>
    </row>
    <row r="74" spans="1:14" s="46" customFormat="1" ht="14.25" customHeight="1">
      <c r="A74" s="366"/>
      <c r="B74" s="366"/>
      <c r="C74" s="405"/>
      <c r="D74" s="174" t="s">
        <v>244</v>
      </c>
      <c r="E74" s="98">
        <v>13000</v>
      </c>
      <c r="F74" s="98"/>
      <c r="G74" s="98"/>
      <c r="H74" s="118"/>
      <c r="N74" s="14"/>
    </row>
    <row r="75" spans="1:14" s="46" customFormat="1" ht="14.25" customHeight="1">
      <c r="A75" s="366"/>
      <c r="B75" s="366"/>
      <c r="C75" s="404" t="s">
        <v>245</v>
      </c>
      <c r="D75" s="174" t="s">
        <v>246</v>
      </c>
      <c r="E75" s="98">
        <v>20000</v>
      </c>
      <c r="F75" s="98"/>
      <c r="G75" s="98"/>
      <c r="H75" s="118"/>
      <c r="N75" s="14"/>
    </row>
    <row r="76" spans="1:14" s="46" customFormat="1" ht="13.5">
      <c r="A76" s="366"/>
      <c r="B76" s="366"/>
      <c r="C76" s="405"/>
      <c r="D76" s="48" t="s">
        <v>247</v>
      </c>
      <c r="E76" s="98">
        <v>2000</v>
      </c>
      <c r="F76" s="98"/>
      <c r="G76" s="98"/>
      <c r="H76" s="118"/>
      <c r="N76" s="14"/>
    </row>
    <row r="77" spans="1:14" s="46" customFormat="1" ht="13.5">
      <c r="A77" s="366"/>
      <c r="B77" s="366"/>
      <c r="C77" s="405"/>
      <c r="D77" s="48" t="s">
        <v>238</v>
      </c>
      <c r="E77" s="98">
        <v>20000</v>
      </c>
      <c r="F77" s="98"/>
      <c r="G77" s="98"/>
      <c r="H77" s="118"/>
      <c r="N77" s="14"/>
    </row>
    <row r="78" spans="1:14" s="46" customFormat="1" ht="13.5">
      <c r="A78" s="366"/>
      <c r="B78" s="366"/>
      <c r="C78" s="405"/>
      <c r="D78" s="48" t="s">
        <v>243</v>
      </c>
      <c r="E78" s="98">
        <v>20000</v>
      </c>
      <c r="F78" s="98"/>
      <c r="G78" s="98"/>
      <c r="H78" s="118"/>
      <c r="N78" s="14"/>
    </row>
    <row r="79" spans="1:14" s="46" customFormat="1" ht="14.25" customHeight="1">
      <c r="A79" s="366"/>
      <c r="B79" s="366"/>
      <c r="C79" s="404" t="s">
        <v>248</v>
      </c>
      <c r="D79" s="174" t="s">
        <v>246</v>
      </c>
      <c r="E79" s="98">
        <v>10000</v>
      </c>
      <c r="F79" s="98"/>
      <c r="G79" s="98"/>
      <c r="H79" s="118"/>
      <c r="N79" s="14"/>
    </row>
    <row r="80" spans="1:14" s="46" customFormat="1" ht="13.5">
      <c r="A80" s="366"/>
      <c r="B80" s="366"/>
      <c r="C80" s="405"/>
      <c r="D80" s="48" t="s">
        <v>238</v>
      </c>
      <c r="E80" s="98">
        <v>15000</v>
      </c>
      <c r="F80" s="98"/>
      <c r="G80" s="98"/>
      <c r="H80" s="118"/>
      <c r="N80" s="14"/>
    </row>
    <row r="81" spans="1:14" s="46" customFormat="1" ht="13.5">
      <c r="A81" s="366"/>
      <c r="B81" s="366"/>
      <c r="C81" s="405"/>
      <c r="D81" s="48" t="s">
        <v>249</v>
      </c>
      <c r="E81" s="98">
        <v>10000</v>
      </c>
      <c r="F81" s="98"/>
      <c r="G81" s="98"/>
      <c r="H81" s="118"/>
      <c r="N81" s="14"/>
    </row>
    <row r="82" spans="1:14" s="46" customFormat="1" ht="27">
      <c r="A82" s="366"/>
      <c r="B82" s="366"/>
      <c r="C82" s="175" t="s">
        <v>250</v>
      </c>
      <c r="D82" s="174" t="s">
        <v>251</v>
      </c>
      <c r="E82" s="98">
        <v>8000</v>
      </c>
      <c r="F82" s="98"/>
      <c r="G82" s="98"/>
      <c r="H82" s="118"/>
      <c r="N82" s="14"/>
    </row>
    <row r="83" spans="1:14" s="46" customFormat="1" ht="14.25" customHeight="1">
      <c r="A83" s="366"/>
      <c r="B83" s="366"/>
      <c r="C83" s="175" t="s">
        <v>252</v>
      </c>
      <c r="D83" s="174" t="s">
        <v>253</v>
      </c>
      <c r="E83" s="98">
        <v>8000</v>
      </c>
      <c r="F83" s="98"/>
      <c r="G83" s="98"/>
      <c r="H83" s="118"/>
      <c r="N83" s="14"/>
    </row>
    <row r="84" spans="1:14" s="46" customFormat="1" ht="27">
      <c r="A84" s="366"/>
      <c r="B84" s="366"/>
      <c r="C84" s="175" t="s">
        <v>254</v>
      </c>
      <c r="D84" s="174" t="s">
        <v>251</v>
      </c>
      <c r="E84" s="98">
        <v>8000</v>
      </c>
      <c r="F84" s="98"/>
      <c r="G84" s="98"/>
      <c r="H84" s="118"/>
      <c r="N84" s="14"/>
    </row>
    <row r="85" spans="1:14" s="46" customFormat="1" ht="27">
      <c r="A85" s="366"/>
      <c r="B85" s="366"/>
      <c r="C85" s="404" t="s">
        <v>255</v>
      </c>
      <c r="D85" s="174" t="s">
        <v>251</v>
      </c>
      <c r="E85" s="98">
        <v>8000</v>
      </c>
      <c r="F85" s="98"/>
      <c r="G85" s="98"/>
      <c r="H85" s="118"/>
      <c r="N85" s="14"/>
    </row>
    <row r="86" spans="1:14" s="164" customFormat="1" ht="13.5">
      <c r="A86" s="367"/>
      <c r="B86" s="367"/>
      <c r="C86" s="406"/>
      <c r="D86" s="48" t="s">
        <v>238</v>
      </c>
      <c r="E86" s="98">
        <v>18000</v>
      </c>
      <c r="F86" s="98"/>
      <c r="G86" s="98"/>
      <c r="H86" s="178"/>
      <c r="N86" s="14"/>
    </row>
    <row r="87" spans="1:14" s="46" customFormat="1" ht="14.25" customHeight="1">
      <c r="A87" s="179">
        <v>3</v>
      </c>
      <c r="B87" s="180" t="s">
        <v>217</v>
      </c>
      <c r="C87" s="187" t="s">
        <v>256</v>
      </c>
      <c r="D87" s="182" t="s">
        <v>179</v>
      </c>
      <c r="E87" s="183">
        <f>SUM(E88:E93)</f>
        <v>102500</v>
      </c>
      <c r="F87" s="183">
        <v>35500</v>
      </c>
      <c r="G87" s="183">
        <f>G88+G89+G90+G91</f>
        <v>0</v>
      </c>
      <c r="H87" s="184"/>
      <c r="N87" s="14"/>
    </row>
    <row r="88" spans="1:14" s="46" customFormat="1" ht="13.5">
      <c r="A88" s="368"/>
      <c r="B88" s="368"/>
      <c r="C88" s="371"/>
      <c r="D88" s="169" t="s">
        <v>257</v>
      </c>
      <c r="E88" s="98">
        <v>5500</v>
      </c>
      <c r="F88" s="98"/>
      <c r="G88" s="98"/>
      <c r="H88" s="118"/>
      <c r="N88" s="14"/>
    </row>
    <row r="89" spans="1:14" s="46" customFormat="1" ht="27">
      <c r="A89" s="369"/>
      <c r="B89" s="369"/>
      <c r="C89" s="372"/>
      <c r="D89" s="176" t="s">
        <v>258</v>
      </c>
      <c r="E89" s="98">
        <v>35000</v>
      </c>
      <c r="F89" s="98"/>
      <c r="G89" s="98"/>
      <c r="H89" s="118"/>
      <c r="N89" s="14"/>
    </row>
    <row r="90" spans="1:14" s="46" customFormat="1" ht="13.5">
      <c r="A90" s="369"/>
      <c r="B90" s="369"/>
      <c r="C90" s="372"/>
      <c r="D90" s="35" t="s">
        <v>259</v>
      </c>
      <c r="E90" s="98">
        <v>20000</v>
      </c>
      <c r="F90" s="98"/>
      <c r="G90" s="98"/>
      <c r="H90" s="178"/>
      <c r="N90" s="14"/>
    </row>
    <row r="91" spans="1:14" s="46" customFormat="1" ht="27">
      <c r="A91" s="369"/>
      <c r="B91" s="369"/>
      <c r="C91" s="372"/>
      <c r="D91" s="35" t="s">
        <v>260</v>
      </c>
      <c r="E91" s="98">
        <v>8000</v>
      </c>
      <c r="F91" s="98"/>
      <c r="G91" s="98"/>
      <c r="H91" s="118"/>
      <c r="N91" s="14"/>
    </row>
    <row r="92" spans="1:14" s="46" customFormat="1" ht="13.5">
      <c r="A92" s="369"/>
      <c r="B92" s="369"/>
      <c r="C92" s="372"/>
      <c r="D92" s="176" t="s">
        <v>261</v>
      </c>
      <c r="E92" s="98">
        <v>9000</v>
      </c>
      <c r="F92" s="98"/>
      <c r="G92" s="98"/>
      <c r="H92" s="118"/>
      <c r="N92" s="14"/>
    </row>
    <row r="93" spans="1:14" s="46" customFormat="1" ht="13.5">
      <c r="A93" s="370"/>
      <c r="B93" s="370"/>
      <c r="C93" s="373"/>
      <c r="D93" s="35" t="s">
        <v>262</v>
      </c>
      <c r="E93" s="98">
        <v>25000</v>
      </c>
      <c r="F93" s="98"/>
      <c r="G93" s="98"/>
      <c r="H93" s="118"/>
      <c r="N93" s="14"/>
    </row>
    <row r="94" spans="1:14" s="46" customFormat="1" ht="13.5">
      <c r="A94" s="179">
        <v>4</v>
      </c>
      <c r="B94" s="179" t="s">
        <v>217</v>
      </c>
      <c r="C94" s="187" t="s">
        <v>263</v>
      </c>
      <c r="D94" s="182" t="s">
        <v>179</v>
      </c>
      <c r="E94" s="183">
        <f>SUM(E95:E98)</f>
        <v>95000</v>
      </c>
      <c r="F94" s="183">
        <v>30000</v>
      </c>
      <c r="G94" s="183">
        <f>G95+G96</f>
        <v>0</v>
      </c>
      <c r="H94" s="184"/>
      <c r="N94" s="14"/>
    </row>
    <row r="95" spans="1:14" s="46" customFormat="1" ht="13.5">
      <c r="A95" s="368"/>
      <c r="B95" s="368"/>
      <c r="C95" s="407"/>
      <c r="D95" s="176" t="s">
        <v>264</v>
      </c>
      <c r="E95" s="98">
        <v>40000</v>
      </c>
      <c r="F95" s="98"/>
      <c r="G95" s="98"/>
      <c r="H95" s="118"/>
      <c r="N95" s="14"/>
    </row>
    <row r="96" spans="1:14" s="46" customFormat="1" ht="13.5">
      <c r="A96" s="369"/>
      <c r="B96" s="369"/>
      <c r="C96" s="407"/>
      <c r="D96" s="35" t="s">
        <v>265</v>
      </c>
      <c r="E96" s="98">
        <v>30000</v>
      </c>
      <c r="F96" s="98"/>
      <c r="G96" s="98"/>
      <c r="H96" s="118"/>
      <c r="N96" s="14"/>
    </row>
    <row r="97" spans="1:14" s="46" customFormat="1" ht="13.5">
      <c r="A97" s="369"/>
      <c r="B97" s="369"/>
      <c r="C97" s="407"/>
      <c r="D97" s="35" t="s">
        <v>266</v>
      </c>
      <c r="E97" s="98">
        <v>10000</v>
      </c>
      <c r="F97" s="98"/>
      <c r="G97" s="98"/>
      <c r="H97" s="118"/>
      <c r="N97" s="14"/>
    </row>
    <row r="98" spans="1:14" s="46" customFormat="1" ht="13.5">
      <c r="A98" s="370"/>
      <c r="B98" s="370"/>
      <c r="C98" s="407"/>
      <c r="D98" s="35" t="s">
        <v>267</v>
      </c>
      <c r="E98" s="98">
        <v>15000</v>
      </c>
      <c r="F98" s="98"/>
      <c r="G98" s="98"/>
      <c r="H98" s="118"/>
      <c r="N98" s="14"/>
    </row>
    <row r="99" spans="1:14" s="46" customFormat="1" ht="13.5">
      <c r="A99" s="179">
        <v>5</v>
      </c>
      <c r="B99" s="179" t="s">
        <v>217</v>
      </c>
      <c r="C99" s="187" t="s">
        <v>268</v>
      </c>
      <c r="D99" s="182" t="s">
        <v>179</v>
      </c>
      <c r="E99" s="183">
        <f>SUM(E100:E102)</f>
        <v>37000</v>
      </c>
      <c r="F99" s="183">
        <v>37000</v>
      </c>
      <c r="G99" s="183">
        <f>SUM(G100:G102)</f>
        <v>0</v>
      </c>
      <c r="H99" s="184"/>
      <c r="N99" s="14"/>
    </row>
    <row r="100" spans="1:14" s="46" customFormat="1" ht="13.5">
      <c r="A100" s="408"/>
      <c r="B100" s="409"/>
      <c r="C100" s="412"/>
      <c r="D100" s="176" t="s">
        <v>269</v>
      </c>
      <c r="E100" s="98">
        <v>12000</v>
      </c>
      <c r="F100" s="98"/>
      <c r="G100" s="98"/>
      <c r="H100" s="118"/>
      <c r="N100" s="14"/>
    </row>
    <row r="101" spans="1:14" s="46" customFormat="1" ht="13.5">
      <c r="A101" s="408"/>
      <c r="B101" s="410"/>
      <c r="C101" s="412"/>
      <c r="D101" s="176" t="s">
        <v>270</v>
      </c>
      <c r="E101" s="98">
        <v>15000</v>
      </c>
      <c r="F101" s="98"/>
      <c r="G101" s="98"/>
      <c r="H101" s="118"/>
      <c r="N101" s="14"/>
    </row>
    <row r="102" spans="1:14" s="46" customFormat="1" ht="13.5">
      <c r="A102" s="408"/>
      <c r="B102" s="411"/>
      <c r="C102" s="412"/>
      <c r="D102" s="176" t="s">
        <v>271</v>
      </c>
      <c r="E102" s="98">
        <v>10000</v>
      </c>
      <c r="F102" s="98"/>
      <c r="G102" s="98"/>
      <c r="H102" s="118"/>
      <c r="N102" s="14"/>
    </row>
    <row r="103" spans="1:14" s="46" customFormat="1" ht="13.5">
      <c r="A103" s="179">
        <v>6</v>
      </c>
      <c r="B103" s="180" t="s">
        <v>217</v>
      </c>
      <c r="C103" s="187" t="s">
        <v>272</v>
      </c>
      <c r="D103" s="182" t="s">
        <v>179</v>
      </c>
      <c r="E103" s="183">
        <f>SUM(E104:E108)</f>
        <v>24700</v>
      </c>
      <c r="F103" s="183">
        <v>15000</v>
      </c>
      <c r="G103" s="183">
        <f>G104</f>
        <v>0</v>
      </c>
      <c r="H103" s="184"/>
      <c r="N103" s="14"/>
    </row>
    <row r="104" spans="1:14" s="46" customFormat="1" ht="13.5">
      <c r="A104" s="368"/>
      <c r="B104" s="368"/>
      <c r="C104" s="413" t="s">
        <v>273</v>
      </c>
      <c r="D104" s="176" t="s">
        <v>274</v>
      </c>
      <c r="E104" s="98">
        <v>10000</v>
      </c>
      <c r="F104" s="98"/>
      <c r="G104" s="98"/>
      <c r="H104" s="118"/>
      <c r="N104" s="14"/>
    </row>
    <row r="105" spans="1:14" s="46" customFormat="1" ht="13.5">
      <c r="A105" s="369"/>
      <c r="B105" s="369"/>
      <c r="C105" s="413"/>
      <c r="D105" s="176" t="s">
        <v>275</v>
      </c>
      <c r="E105" s="98">
        <v>8700</v>
      </c>
      <c r="F105" s="98"/>
      <c r="G105" s="98"/>
      <c r="H105" s="118"/>
      <c r="N105" s="14"/>
    </row>
    <row r="106" spans="1:14" ht="13.5">
      <c r="A106" s="369"/>
      <c r="B106" s="369"/>
      <c r="C106" s="413"/>
      <c r="D106" s="35" t="s">
        <v>276</v>
      </c>
      <c r="E106" s="98">
        <v>1000</v>
      </c>
      <c r="F106" s="98"/>
      <c r="G106" s="98"/>
      <c r="H106" s="119"/>
      <c r="N106" s="14"/>
    </row>
    <row r="107" spans="1:14" s="84" customFormat="1" ht="13.5">
      <c r="A107" s="369"/>
      <c r="B107" s="369"/>
      <c r="C107" s="413"/>
      <c r="D107" s="35" t="s">
        <v>277</v>
      </c>
      <c r="E107" s="98">
        <v>2000</v>
      </c>
      <c r="F107" s="98"/>
      <c r="G107" s="98"/>
      <c r="H107" s="119"/>
      <c r="I107" s="81"/>
      <c r="J107" s="81"/>
      <c r="K107" s="81"/>
      <c r="L107" s="81"/>
      <c r="M107" s="81"/>
      <c r="N107" s="83"/>
    </row>
    <row r="108" spans="1:14" s="84" customFormat="1" ht="13.5">
      <c r="A108" s="370"/>
      <c r="B108" s="370"/>
      <c r="C108" s="413"/>
      <c r="D108" s="35" t="s">
        <v>278</v>
      </c>
      <c r="E108" s="98">
        <v>3000</v>
      </c>
      <c r="F108" s="98"/>
      <c r="G108" s="98"/>
      <c r="H108" s="119"/>
      <c r="I108" s="81"/>
      <c r="J108" s="81"/>
      <c r="K108" s="81"/>
      <c r="L108" s="81"/>
      <c r="M108" s="81"/>
      <c r="N108" s="83"/>
    </row>
    <row r="109" spans="1:14" s="84" customFormat="1" ht="13.5">
      <c r="A109" s="179">
        <v>7</v>
      </c>
      <c r="B109" s="180" t="s">
        <v>217</v>
      </c>
      <c r="C109" s="186" t="s">
        <v>272</v>
      </c>
      <c r="D109" s="182" t="s">
        <v>179</v>
      </c>
      <c r="E109" s="188">
        <f>SUM(E110:E115)</f>
        <v>100000</v>
      </c>
      <c r="F109" s="188">
        <v>40000</v>
      </c>
      <c r="G109" s="188">
        <f>SUM(G110:G115)</f>
        <v>0</v>
      </c>
      <c r="H109" s="119"/>
      <c r="I109" s="81"/>
      <c r="J109" s="81"/>
      <c r="K109" s="81"/>
      <c r="L109" s="81"/>
      <c r="M109" s="81"/>
      <c r="N109" s="83"/>
    </row>
    <row r="110" spans="1:14" s="84" customFormat="1" ht="13.5">
      <c r="A110" s="408"/>
      <c r="B110" s="409"/>
      <c r="C110" s="404" t="s">
        <v>279</v>
      </c>
      <c r="D110" s="35" t="s">
        <v>261</v>
      </c>
      <c r="E110" s="98">
        <v>10000</v>
      </c>
      <c r="F110" s="98"/>
      <c r="G110" s="98"/>
      <c r="H110" s="119"/>
      <c r="I110" s="81"/>
      <c r="J110" s="81"/>
      <c r="K110" s="81"/>
      <c r="L110" s="81"/>
      <c r="M110" s="81"/>
      <c r="N110" s="83"/>
    </row>
    <row r="111" spans="1:14" s="84" customFormat="1" ht="13.5">
      <c r="A111" s="408"/>
      <c r="B111" s="410"/>
      <c r="C111" s="405"/>
      <c r="D111" s="35" t="s">
        <v>280</v>
      </c>
      <c r="E111" s="98">
        <v>25000</v>
      </c>
      <c r="F111" s="98"/>
      <c r="G111" s="98"/>
      <c r="H111" s="119"/>
      <c r="I111" s="81"/>
      <c r="J111" s="81"/>
      <c r="K111" s="81"/>
      <c r="L111" s="81"/>
      <c r="M111" s="81"/>
      <c r="N111" s="83"/>
    </row>
    <row r="112" spans="1:14" s="84" customFormat="1" ht="13.5">
      <c r="A112" s="408"/>
      <c r="B112" s="410"/>
      <c r="C112" s="405"/>
      <c r="D112" s="176" t="s">
        <v>281</v>
      </c>
      <c r="E112" s="98">
        <v>35000</v>
      </c>
      <c r="F112" s="98"/>
      <c r="G112" s="98"/>
      <c r="H112" s="119"/>
      <c r="I112" s="81"/>
      <c r="J112" s="81"/>
      <c r="K112" s="81"/>
      <c r="L112" s="81"/>
      <c r="M112" s="81"/>
      <c r="N112" s="83"/>
    </row>
    <row r="113" spans="1:14" s="84" customFormat="1" ht="13.5">
      <c r="A113" s="408"/>
      <c r="B113" s="410"/>
      <c r="C113" s="405"/>
      <c r="D113" s="176" t="s">
        <v>282</v>
      </c>
      <c r="E113" s="98">
        <v>5000</v>
      </c>
      <c r="F113" s="98"/>
      <c r="G113" s="98"/>
      <c r="H113" s="119"/>
      <c r="I113" s="81"/>
      <c r="J113" s="81"/>
      <c r="K113" s="81"/>
      <c r="L113" s="81"/>
      <c r="M113" s="81"/>
      <c r="N113" s="83"/>
    </row>
    <row r="114" spans="1:14" s="84" customFormat="1" ht="13.5">
      <c r="A114" s="408"/>
      <c r="B114" s="410"/>
      <c r="C114" s="405"/>
      <c r="D114" s="35" t="s">
        <v>283</v>
      </c>
      <c r="E114" s="98">
        <v>5000</v>
      </c>
      <c r="F114" s="98"/>
      <c r="G114" s="98"/>
      <c r="H114" s="119"/>
      <c r="I114" s="81"/>
      <c r="J114" s="81"/>
      <c r="K114" s="81"/>
      <c r="L114" s="81"/>
      <c r="M114" s="81"/>
      <c r="N114" s="83"/>
    </row>
    <row r="115" spans="1:14" s="84" customFormat="1" ht="13.5">
      <c r="A115" s="408"/>
      <c r="B115" s="411"/>
      <c r="C115" s="406"/>
      <c r="D115" s="35" t="s">
        <v>284</v>
      </c>
      <c r="E115" s="98">
        <v>20000</v>
      </c>
      <c r="F115" s="98"/>
      <c r="G115" s="98"/>
      <c r="H115" s="119"/>
      <c r="I115" s="81"/>
      <c r="J115" s="81"/>
      <c r="K115" s="81"/>
      <c r="L115" s="81"/>
      <c r="M115" s="81"/>
      <c r="N115" s="83"/>
    </row>
    <row r="116" spans="1:14" s="84" customFormat="1" ht="13.5">
      <c r="A116" s="179">
        <v>8</v>
      </c>
      <c r="B116" s="180" t="s">
        <v>217</v>
      </c>
      <c r="C116" s="187" t="s">
        <v>285</v>
      </c>
      <c r="D116" s="182" t="s">
        <v>179</v>
      </c>
      <c r="E116" s="183">
        <f>SUM(E117:E119)</f>
        <v>200000</v>
      </c>
      <c r="F116" s="183">
        <v>80000</v>
      </c>
      <c r="G116" s="183">
        <f>SUM(G117:G119)</f>
        <v>0</v>
      </c>
      <c r="H116" s="119"/>
      <c r="I116" s="81"/>
      <c r="J116" s="81"/>
      <c r="K116" s="81"/>
      <c r="L116" s="81"/>
      <c r="M116" s="81"/>
      <c r="N116" s="83"/>
    </row>
    <row r="117" spans="1:14" s="84" customFormat="1" ht="13.5">
      <c r="A117" s="368"/>
      <c r="B117" s="368"/>
      <c r="C117" s="404" t="s">
        <v>286</v>
      </c>
      <c r="D117" s="35" t="s">
        <v>287</v>
      </c>
      <c r="E117" s="98">
        <v>50000</v>
      </c>
      <c r="F117" s="98"/>
      <c r="G117" s="98"/>
      <c r="H117" s="119"/>
      <c r="I117" s="81"/>
      <c r="J117" s="81"/>
      <c r="K117" s="81"/>
      <c r="L117" s="81"/>
      <c r="M117" s="81"/>
      <c r="N117" s="83"/>
    </row>
    <row r="118" spans="1:14" s="28" customFormat="1" ht="13.5" customHeight="1">
      <c r="A118" s="369"/>
      <c r="B118" s="369"/>
      <c r="C118" s="405"/>
      <c r="D118" s="176" t="s">
        <v>288</v>
      </c>
      <c r="E118" s="98">
        <v>50000</v>
      </c>
      <c r="F118" s="98"/>
      <c r="G118" s="98"/>
      <c r="H118" s="113"/>
      <c r="I118" s="26"/>
      <c r="J118" s="26"/>
      <c r="K118" s="26"/>
      <c r="L118" s="26"/>
      <c r="M118" s="26"/>
      <c r="N118" s="14"/>
    </row>
    <row r="119" spans="1:14" s="28" customFormat="1" ht="13.5" customHeight="1">
      <c r="A119" s="370"/>
      <c r="B119" s="370"/>
      <c r="C119" s="405"/>
      <c r="D119" s="35" t="s">
        <v>289</v>
      </c>
      <c r="E119" s="98">
        <v>100000</v>
      </c>
      <c r="F119" s="98"/>
      <c r="G119" s="98"/>
      <c r="H119" s="113"/>
      <c r="I119" s="26"/>
      <c r="J119" s="26"/>
      <c r="K119" s="26"/>
      <c r="L119" s="26"/>
      <c r="M119" s="26"/>
      <c r="N119" s="14"/>
    </row>
    <row r="120" spans="1:14" ht="13.5">
      <c r="A120" s="189">
        <v>9</v>
      </c>
      <c r="B120" s="180" t="s">
        <v>217</v>
      </c>
      <c r="C120" s="190" t="s">
        <v>290</v>
      </c>
      <c r="D120" s="182" t="s">
        <v>179</v>
      </c>
      <c r="E120" s="183">
        <f>E121</f>
        <v>5000</v>
      </c>
      <c r="F120" s="183">
        <v>5000</v>
      </c>
      <c r="G120" s="183">
        <v>0</v>
      </c>
      <c r="H120" s="119"/>
      <c r="N120" s="14"/>
    </row>
    <row r="121" spans="1:14" ht="13.5">
      <c r="A121" s="131"/>
      <c r="B121" s="131"/>
      <c r="C121" s="22"/>
      <c r="D121" s="177" t="s">
        <v>291</v>
      </c>
      <c r="E121" s="121">
        <v>5000</v>
      </c>
      <c r="F121" s="121"/>
      <c r="G121" s="121"/>
      <c r="H121" s="111"/>
      <c r="N121" s="14"/>
    </row>
    <row r="122" spans="1:14" ht="13.5">
      <c r="A122" s="161"/>
      <c r="B122" s="161"/>
      <c r="C122" s="162" t="s">
        <v>225</v>
      </c>
      <c r="D122" s="163"/>
      <c r="E122" s="158">
        <f>E123+E124+E125+E126+E140+E141</f>
        <v>2649563</v>
      </c>
      <c r="F122" s="158">
        <f>F123+F124+F125+F126+F140+F141</f>
        <v>1509563</v>
      </c>
      <c r="G122" s="159"/>
      <c r="H122" s="160"/>
      <c r="N122" s="14"/>
    </row>
    <row r="123" spans="1:14" ht="54">
      <c r="A123" s="31">
        <v>11</v>
      </c>
      <c r="B123" s="31">
        <v>68.27</v>
      </c>
      <c r="C123" s="48" t="s">
        <v>65</v>
      </c>
      <c r="D123" s="35" t="s">
        <v>180</v>
      </c>
      <c r="E123" s="49">
        <v>17362</v>
      </c>
      <c r="F123" s="49">
        <v>17362</v>
      </c>
      <c r="G123" s="75"/>
      <c r="H123" s="118"/>
      <c r="N123" s="14"/>
    </row>
    <row r="124" spans="1:14" ht="27">
      <c r="A124" s="31">
        <v>12</v>
      </c>
      <c r="B124" s="31">
        <v>68.27</v>
      </c>
      <c r="C124" s="48" t="s">
        <v>66</v>
      </c>
      <c r="D124" s="35" t="s">
        <v>67</v>
      </c>
      <c r="E124" s="49">
        <v>195000</v>
      </c>
      <c r="F124" s="49">
        <v>195000</v>
      </c>
      <c r="G124" s="75"/>
      <c r="H124" s="118"/>
      <c r="N124" s="14"/>
    </row>
    <row r="125" spans="1:14" ht="27">
      <c r="A125" s="31">
        <v>13</v>
      </c>
      <c r="B125" s="31">
        <v>68.27</v>
      </c>
      <c r="C125" s="48" t="s">
        <v>68</v>
      </c>
      <c r="D125" s="35" t="s">
        <v>69</v>
      </c>
      <c r="E125" s="49">
        <v>600000</v>
      </c>
      <c r="F125" s="49">
        <v>600000</v>
      </c>
      <c r="G125" s="75"/>
      <c r="H125" s="118"/>
      <c r="N125" s="14"/>
    </row>
    <row r="126" spans="1:14" ht="13.5">
      <c r="A126" s="368">
        <v>14</v>
      </c>
      <c r="B126" s="368">
        <v>68.27</v>
      </c>
      <c r="C126" s="371" t="s">
        <v>70</v>
      </c>
      <c r="D126" s="130" t="s">
        <v>179</v>
      </c>
      <c r="E126" s="158">
        <f>E127+E128+E129+E130+E131+E132+E133+E134+E135+E136+E137+E138+E139</f>
        <v>1300000</v>
      </c>
      <c r="F126" s="158">
        <f>F127+F128+F129+F130+F131+F132+F133+F134+F135+F136+F137+F138+F139</f>
        <v>160000</v>
      </c>
      <c r="G126" s="159"/>
      <c r="H126" s="160"/>
      <c r="N126" s="14"/>
    </row>
    <row r="127" spans="1:14" ht="27">
      <c r="A127" s="369"/>
      <c r="B127" s="369"/>
      <c r="C127" s="372"/>
      <c r="D127" s="35" t="s">
        <v>166</v>
      </c>
      <c r="E127" s="49">
        <v>450000</v>
      </c>
      <c r="F127" s="49">
        <v>45000</v>
      </c>
      <c r="G127" s="75"/>
      <c r="H127" s="118"/>
      <c r="N127" s="14"/>
    </row>
    <row r="128" spans="1:14" ht="13.5">
      <c r="A128" s="369"/>
      <c r="B128" s="369"/>
      <c r="C128" s="372"/>
      <c r="D128" s="35" t="s">
        <v>168</v>
      </c>
      <c r="E128" s="49">
        <v>50000</v>
      </c>
      <c r="F128" s="49">
        <v>5000</v>
      </c>
      <c r="G128" s="75"/>
      <c r="H128" s="118"/>
      <c r="N128" s="14"/>
    </row>
    <row r="129" spans="1:14" ht="13.5">
      <c r="A129" s="369"/>
      <c r="B129" s="369"/>
      <c r="C129" s="372"/>
      <c r="D129" s="35" t="s">
        <v>167</v>
      </c>
      <c r="E129" s="49">
        <v>50000</v>
      </c>
      <c r="F129" s="49">
        <v>50000</v>
      </c>
      <c r="G129" s="75"/>
      <c r="H129" s="118"/>
      <c r="N129" s="14"/>
    </row>
    <row r="130" spans="1:14" ht="27">
      <c r="A130" s="369"/>
      <c r="B130" s="369"/>
      <c r="C130" s="372"/>
      <c r="D130" s="35" t="s">
        <v>169</v>
      </c>
      <c r="E130" s="49">
        <v>50000</v>
      </c>
      <c r="F130" s="49">
        <v>5000</v>
      </c>
      <c r="G130" s="75"/>
      <c r="H130" s="118"/>
      <c r="N130" s="14"/>
    </row>
    <row r="131" spans="1:14" ht="13.5">
      <c r="A131" s="369"/>
      <c r="B131" s="369"/>
      <c r="C131" s="372"/>
      <c r="D131" s="35" t="s">
        <v>170</v>
      </c>
      <c r="E131" s="49">
        <v>50000</v>
      </c>
      <c r="F131" s="49">
        <v>5000</v>
      </c>
      <c r="G131" s="75"/>
      <c r="H131" s="118"/>
      <c r="N131" s="14"/>
    </row>
    <row r="132" spans="1:14" ht="13.5">
      <c r="A132" s="369"/>
      <c r="B132" s="369"/>
      <c r="C132" s="372"/>
      <c r="D132" s="35" t="s">
        <v>171</v>
      </c>
      <c r="E132" s="49">
        <v>100000</v>
      </c>
      <c r="F132" s="49">
        <v>10000</v>
      </c>
      <c r="G132" s="75"/>
      <c r="H132" s="118"/>
      <c r="N132" s="14"/>
    </row>
    <row r="133" spans="1:14" ht="13.5">
      <c r="A133" s="369"/>
      <c r="B133" s="369"/>
      <c r="C133" s="372"/>
      <c r="D133" s="35" t="s">
        <v>172</v>
      </c>
      <c r="E133" s="49">
        <v>50000</v>
      </c>
      <c r="F133" s="49">
        <v>5000</v>
      </c>
      <c r="G133" s="75"/>
      <c r="H133" s="118"/>
      <c r="N133" s="14"/>
    </row>
    <row r="134" spans="1:14" ht="27">
      <c r="A134" s="369"/>
      <c r="B134" s="369"/>
      <c r="C134" s="372"/>
      <c r="D134" s="35" t="s">
        <v>173</v>
      </c>
      <c r="E134" s="49">
        <v>100000</v>
      </c>
      <c r="F134" s="49">
        <v>10000</v>
      </c>
      <c r="G134" s="75"/>
      <c r="H134" s="118"/>
      <c r="N134" s="14"/>
    </row>
    <row r="135" spans="1:14" ht="13.5">
      <c r="A135" s="369"/>
      <c r="B135" s="369"/>
      <c r="C135" s="372"/>
      <c r="D135" s="35" t="s">
        <v>174</v>
      </c>
      <c r="E135" s="49">
        <v>50000</v>
      </c>
      <c r="F135" s="49">
        <v>5000</v>
      </c>
      <c r="G135" s="75"/>
      <c r="H135" s="118"/>
      <c r="N135" s="14"/>
    </row>
    <row r="136" spans="1:14" ht="13.5">
      <c r="A136" s="369"/>
      <c r="B136" s="369"/>
      <c r="C136" s="372"/>
      <c r="D136" s="35" t="s">
        <v>175</v>
      </c>
      <c r="E136" s="49">
        <v>150000</v>
      </c>
      <c r="F136" s="49">
        <v>15000</v>
      </c>
      <c r="G136" s="75"/>
      <c r="H136" s="118"/>
      <c r="N136" s="14"/>
    </row>
    <row r="137" spans="1:14" ht="13.5">
      <c r="A137" s="369"/>
      <c r="B137" s="369"/>
      <c r="C137" s="372"/>
      <c r="D137" s="35" t="s">
        <v>176</v>
      </c>
      <c r="E137" s="49">
        <v>100000</v>
      </c>
      <c r="F137" s="49">
        <v>0</v>
      </c>
      <c r="G137" s="75"/>
      <c r="H137" s="118"/>
      <c r="N137" s="14"/>
    </row>
    <row r="138" spans="1:14" ht="27">
      <c r="A138" s="369"/>
      <c r="B138" s="369"/>
      <c r="C138" s="372"/>
      <c r="D138" s="35" t="s">
        <v>177</v>
      </c>
      <c r="E138" s="49">
        <v>50000</v>
      </c>
      <c r="F138" s="49">
        <v>5000</v>
      </c>
      <c r="G138" s="75"/>
      <c r="H138" s="118"/>
      <c r="N138" s="14"/>
    </row>
    <row r="139" spans="1:14" ht="13.5">
      <c r="A139" s="370"/>
      <c r="B139" s="370"/>
      <c r="C139" s="373"/>
      <c r="D139" s="35" t="s">
        <v>178</v>
      </c>
      <c r="E139" s="49">
        <v>50000</v>
      </c>
      <c r="F139" s="49">
        <v>0</v>
      </c>
      <c r="G139" s="75"/>
      <c r="H139" s="118"/>
      <c r="N139" s="14"/>
    </row>
    <row r="140" spans="1:14" ht="40.5">
      <c r="A140" s="31">
        <v>15</v>
      </c>
      <c r="B140" s="31">
        <v>68.27</v>
      </c>
      <c r="C140" s="48" t="s">
        <v>71</v>
      </c>
      <c r="D140" s="35" t="s">
        <v>72</v>
      </c>
      <c r="E140" s="49">
        <v>340000</v>
      </c>
      <c r="F140" s="49">
        <v>340000</v>
      </c>
      <c r="G140" s="75"/>
      <c r="H140" s="118"/>
      <c r="N140" s="14"/>
    </row>
    <row r="141" spans="1:14" ht="27">
      <c r="A141" s="31">
        <v>16</v>
      </c>
      <c r="B141" s="31">
        <v>68.27</v>
      </c>
      <c r="C141" s="48" t="s">
        <v>73</v>
      </c>
      <c r="D141" s="35" t="s">
        <v>74</v>
      </c>
      <c r="E141" s="49">
        <v>197201</v>
      </c>
      <c r="F141" s="49">
        <v>197201</v>
      </c>
      <c r="G141" s="75"/>
      <c r="H141" s="118"/>
      <c r="N141" s="14"/>
    </row>
    <row r="142" spans="1:14" ht="13.5">
      <c r="A142" s="16"/>
      <c r="B142" s="16"/>
      <c r="C142" s="17" t="s">
        <v>160</v>
      </c>
      <c r="D142" s="30"/>
      <c r="E142" s="30">
        <f>SUM(E143:E144:E155)</f>
        <v>2377500</v>
      </c>
      <c r="F142" s="30">
        <f>F143+F144+F145+F147+F149+F150+F154+F155</f>
        <v>472000</v>
      </c>
      <c r="G142" s="132"/>
      <c r="H142" s="133"/>
      <c r="N142" s="14"/>
    </row>
    <row r="143" spans="1:14" ht="13.5">
      <c r="A143" s="85">
        <v>1</v>
      </c>
      <c r="B143" s="21">
        <v>84.27</v>
      </c>
      <c r="C143" s="89" t="s">
        <v>92</v>
      </c>
      <c r="D143" s="90" t="s">
        <v>93</v>
      </c>
      <c r="E143" s="90">
        <v>150000</v>
      </c>
      <c r="F143" s="90">
        <v>150000</v>
      </c>
      <c r="G143" s="120"/>
      <c r="H143" s="119"/>
      <c r="N143" s="14"/>
    </row>
    <row r="144" spans="1:14" ht="13.5">
      <c r="A144" s="85">
        <v>2</v>
      </c>
      <c r="B144" s="21">
        <v>84.27</v>
      </c>
      <c r="C144" s="89" t="s">
        <v>94</v>
      </c>
      <c r="D144" s="90" t="s">
        <v>95</v>
      </c>
      <c r="E144" s="90">
        <v>180000</v>
      </c>
      <c r="F144" s="90">
        <v>28000</v>
      </c>
      <c r="G144" s="120"/>
      <c r="H144" s="119"/>
      <c r="N144" s="14"/>
    </row>
    <row r="145" spans="1:14" ht="13.5">
      <c r="A145" s="85">
        <v>3</v>
      </c>
      <c r="B145" s="21">
        <v>84.27</v>
      </c>
      <c r="C145" s="89" t="s">
        <v>96</v>
      </c>
      <c r="D145" s="90" t="s">
        <v>97</v>
      </c>
      <c r="E145" s="90">
        <v>15000</v>
      </c>
      <c r="F145" s="90">
        <v>15000</v>
      </c>
      <c r="G145" s="120"/>
      <c r="H145" s="119"/>
      <c r="N145" s="14"/>
    </row>
    <row r="146" spans="1:14" ht="13.5">
      <c r="A146" s="85">
        <v>4</v>
      </c>
      <c r="B146" s="21" t="s">
        <v>214</v>
      </c>
      <c r="C146" s="89" t="s">
        <v>215</v>
      </c>
      <c r="D146" s="90" t="s">
        <v>98</v>
      </c>
      <c r="E146" s="90">
        <v>1325000</v>
      </c>
      <c r="F146" s="90">
        <v>0</v>
      </c>
      <c r="G146" s="120"/>
      <c r="H146" s="119"/>
      <c r="N146" s="14"/>
    </row>
    <row r="147" spans="1:14" ht="13.5">
      <c r="A147" s="85">
        <v>5</v>
      </c>
      <c r="B147" s="21">
        <v>84.27</v>
      </c>
      <c r="C147" s="89" t="s">
        <v>99</v>
      </c>
      <c r="D147" s="90" t="s">
        <v>98</v>
      </c>
      <c r="E147" s="90">
        <v>56000</v>
      </c>
      <c r="F147" s="90">
        <v>56000</v>
      </c>
      <c r="G147" s="120"/>
      <c r="H147" s="119"/>
      <c r="N147" s="14"/>
    </row>
    <row r="148" spans="1:14" ht="13.5">
      <c r="A148" s="85">
        <v>6</v>
      </c>
      <c r="B148" s="21" t="s">
        <v>217</v>
      </c>
      <c r="C148" s="89" t="s">
        <v>216</v>
      </c>
      <c r="D148" s="90" t="s">
        <v>218</v>
      </c>
      <c r="E148" s="90">
        <v>345000</v>
      </c>
      <c r="F148" s="90">
        <v>0</v>
      </c>
      <c r="G148" s="120"/>
      <c r="H148" s="119"/>
      <c r="N148" s="14"/>
    </row>
    <row r="149" spans="1:14" ht="13.5">
      <c r="A149" s="85">
        <v>7</v>
      </c>
      <c r="B149" s="21">
        <v>84.27</v>
      </c>
      <c r="C149" s="89" t="s">
        <v>100</v>
      </c>
      <c r="D149" s="90" t="s">
        <v>101</v>
      </c>
      <c r="E149" s="90">
        <v>110000</v>
      </c>
      <c r="F149" s="90">
        <v>110000</v>
      </c>
      <c r="G149" s="120"/>
      <c r="H149" s="119"/>
      <c r="N149" s="14"/>
    </row>
    <row r="150" spans="1:14" ht="13.5">
      <c r="A150" s="85">
        <v>8</v>
      </c>
      <c r="B150" s="21">
        <v>84.27</v>
      </c>
      <c r="C150" s="89" t="s">
        <v>102</v>
      </c>
      <c r="D150" s="90" t="s">
        <v>103</v>
      </c>
      <c r="E150" s="90">
        <v>100000</v>
      </c>
      <c r="F150" s="90">
        <v>100000</v>
      </c>
      <c r="G150" s="120"/>
      <c r="H150" s="119"/>
      <c r="N150" s="14"/>
    </row>
    <row r="151" spans="1:14" ht="13.5">
      <c r="A151" s="85">
        <v>9</v>
      </c>
      <c r="B151" s="21">
        <v>84.27</v>
      </c>
      <c r="C151" s="89" t="s">
        <v>219</v>
      </c>
      <c r="D151" s="90" t="s">
        <v>220</v>
      </c>
      <c r="E151" s="90">
        <v>4500</v>
      </c>
      <c r="F151" s="90">
        <v>0</v>
      </c>
      <c r="G151" s="120"/>
      <c r="H151" s="119"/>
      <c r="N151" s="14"/>
    </row>
    <row r="152" spans="1:14" ht="13.5">
      <c r="A152" s="85">
        <v>10</v>
      </c>
      <c r="B152" s="21">
        <v>84.27</v>
      </c>
      <c r="C152" s="89" t="s">
        <v>221</v>
      </c>
      <c r="D152" s="90" t="s">
        <v>222</v>
      </c>
      <c r="E152" s="90">
        <v>27000</v>
      </c>
      <c r="F152" s="90">
        <v>0</v>
      </c>
      <c r="G152" s="120"/>
      <c r="H152" s="119"/>
      <c r="N152" s="14"/>
    </row>
    <row r="153" spans="1:14" ht="13.5">
      <c r="A153" s="85">
        <v>11</v>
      </c>
      <c r="B153" s="21">
        <v>84.27</v>
      </c>
      <c r="C153" s="89" t="s">
        <v>223</v>
      </c>
      <c r="D153" s="90" t="s">
        <v>224</v>
      </c>
      <c r="E153" s="90">
        <v>52000</v>
      </c>
      <c r="F153" s="90">
        <v>0</v>
      </c>
      <c r="G153" s="120"/>
      <c r="H153" s="119"/>
      <c r="N153" s="14"/>
    </row>
    <row r="154" spans="1:14" ht="13.5">
      <c r="A154" s="85">
        <v>12</v>
      </c>
      <c r="B154" s="21">
        <v>84.27</v>
      </c>
      <c r="C154" s="86" t="s">
        <v>104</v>
      </c>
      <c r="D154" s="87" t="s">
        <v>105</v>
      </c>
      <c r="E154" s="88">
        <v>8500</v>
      </c>
      <c r="F154" s="88">
        <v>8500</v>
      </c>
      <c r="G154" s="123"/>
      <c r="H154" s="113"/>
      <c r="N154" s="14"/>
    </row>
    <row r="155" spans="1:14" ht="13.5">
      <c r="A155" s="85">
        <v>13</v>
      </c>
      <c r="B155" s="21">
        <v>84.27</v>
      </c>
      <c r="C155" s="86" t="s">
        <v>120</v>
      </c>
      <c r="D155" s="87" t="s">
        <v>107</v>
      </c>
      <c r="E155" s="88">
        <v>4500</v>
      </c>
      <c r="F155" s="88">
        <v>4500</v>
      </c>
      <c r="G155" s="123"/>
      <c r="H155" s="113"/>
      <c r="N155" s="14"/>
    </row>
    <row r="156" spans="1:14" ht="13.5">
      <c r="A156" s="63"/>
      <c r="B156" s="63"/>
      <c r="C156" s="73" t="s">
        <v>161</v>
      </c>
      <c r="D156" s="65"/>
      <c r="E156" s="80">
        <f>E157</f>
        <v>3000</v>
      </c>
      <c r="F156" s="80">
        <f>F157</f>
        <v>3000</v>
      </c>
      <c r="G156" s="132"/>
      <c r="H156" s="133"/>
      <c r="N156" s="14"/>
    </row>
    <row r="157" spans="1:14" ht="13.5">
      <c r="A157" s="21">
        <v>1</v>
      </c>
      <c r="B157" s="21">
        <v>54.27</v>
      </c>
      <c r="C157" s="23"/>
      <c r="D157" s="24" t="s">
        <v>77</v>
      </c>
      <c r="E157" s="25">
        <v>3000</v>
      </c>
      <c r="F157" s="25">
        <v>3000</v>
      </c>
      <c r="G157" s="112"/>
      <c r="H157" s="111"/>
      <c r="N157" s="14"/>
    </row>
    <row r="158" spans="1:14" ht="13.5">
      <c r="A158" s="16"/>
      <c r="B158" s="16"/>
      <c r="C158" s="17" t="s">
        <v>162</v>
      </c>
      <c r="D158" s="18"/>
      <c r="E158" s="18">
        <f>E159+E160+E161+E162+E163</f>
        <v>707204</v>
      </c>
      <c r="F158" s="18">
        <f>F159+F160+F161+F162+F163</f>
        <v>489304</v>
      </c>
      <c r="G158" s="132"/>
      <c r="H158" s="133"/>
      <c r="N158" s="14"/>
    </row>
    <row r="159" spans="1:8" ht="13.5">
      <c r="A159" s="51">
        <v>1</v>
      </c>
      <c r="B159" s="21"/>
      <c r="C159" s="52" t="s">
        <v>78</v>
      </c>
      <c r="D159" s="53" t="s">
        <v>79</v>
      </c>
      <c r="E159" s="54">
        <v>314275</v>
      </c>
      <c r="F159" s="54">
        <v>314275</v>
      </c>
      <c r="G159" s="112"/>
      <c r="H159" s="111"/>
    </row>
    <row r="160" spans="1:8" ht="13.5">
      <c r="A160" s="51">
        <v>2</v>
      </c>
      <c r="B160" s="21"/>
      <c r="C160" s="56" t="s">
        <v>80</v>
      </c>
      <c r="D160" s="53" t="s">
        <v>79</v>
      </c>
      <c r="E160" s="54">
        <v>92219</v>
      </c>
      <c r="F160" s="54">
        <v>92219</v>
      </c>
      <c r="G160" s="112"/>
      <c r="H160" s="111"/>
    </row>
    <row r="161" spans="1:8" ht="13.5">
      <c r="A161" s="57">
        <v>3</v>
      </c>
      <c r="B161" s="21"/>
      <c r="C161" s="56" t="s">
        <v>81</v>
      </c>
      <c r="D161" s="53" t="s">
        <v>82</v>
      </c>
      <c r="E161" s="54">
        <v>237900</v>
      </c>
      <c r="F161" s="54">
        <v>20000</v>
      </c>
      <c r="G161" s="112"/>
      <c r="H161" s="111"/>
    </row>
    <row r="162" spans="1:14" ht="13.5">
      <c r="A162" s="21">
        <v>4</v>
      </c>
      <c r="B162" s="21"/>
      <c r="C162" s="23" t="s">
        <v>83</v>
      </c>
      <c r="D162" s="53" t="s">
        <v>84</v>
      </c>
      <c r="E162" s="25">
        <v>32810</v>
      </c>
      <c r="F162" s="25">
        <v>32810</v>
      </c>
      <c r="G162" s="112"/>
      <c r="H162" s="111"/>
      <c r="N162" s="14"/>
    </row>
    <row r="163" spans="1:8" ht="13.5">
      <c r="A163" s="51">
        <v>5</v>
      </c>
      <c r="B163" s="21"/>
      <c r="C163" s="56" t="s">
        <v>85</v>
      </c>
      <c r="D163" s="53" t="s">
        <v>86</v>
      </c>
      <c r="E163" s="54">
        <v>30000</v>
      </c>
      <c r="F163" s="54">
        <v>30000</v>
      </c>
      <c r="G163" s="112"/>
      <c r="H163" s="111"/>
    </row>
    <row r="164" spans="1:14" s="150" customFormat="1" ht="13.5">
      <c r="A164" s="143"/>
      <c r="B164" s="144"/>
      <c r="C164" s="134" t="s">
        <v>201</v>
      </c>
      <c r="D164" s="145"/>
      <c r="E164" s="146">
        <f>E165+E166+E167+E168+E169+E170+E171+E172</f>
        <v>1890000</v>
      </c>
      <c r="F164" s="146">
        <f>F165+F166+F167+F168+F169+F170+F171+F172</f>
        <v>1690000</v>
      </c>
      <c r="G164" s="147"/>
      <c r="H164" s="148"/>
      <c r="I164" s="149"/>
      <c r="J164" s="149"/>
      <c r="K164" s="149"/>
      <c r="L164" s="149"/>
      <c r="M164" s="149"/>
      <c r="N164" s="149"/>
    </row>
    <row r="165" spans="1:8" ht="13.5">
      <c r="A165" s="51">
        <v>1</v>
      </c>
      <c r="B165" s="21"/>
      <c r="C165" s="56" t="s">
        <v>202</v>
      </c>
      <c r="D165" s="53" t="s">
        <v>203</v>
      </c>
      <c r="E165" s="54">
        <v>150000</v>
      </c>
      <c r="F165" s="121">
        <v>150000</v>
      </c>
      <c r="G165" s="112"/>
      <c r="H165" s="111"/>
    </row>
    <row r="166" spans="1:8" ht="13.5">
      <c r="A166" s="51">
        <v>2</v>
      </c>
      <c r="B166" s="21"/>
      <c r="C166" s="56" t="s">
        <v>204</v>
      </c>
      <c r="D166" s="53" t="s">
        <v>205</v>
      </c>
      <c r="E166" s="54">
        <v>300000</v>
      </c>
      <c r="F166" s="121">
        <v>300000</v>
      </c>
      <c r="G166" s="112"/>
      <c r="H166" s="111"/>
    </row>
    <row r="167" spans="1:8" ht="27">
      <c r="A167" s="51">
        <v>3</v>
      </c>
      <c r="B167" s="21"/>
      <c r="C167" s="56" t="s">
        <v>206</v>
      </c>
      <c r="D167" s="53" t="s">
        <v>205</v>
      </c>
      <c r="E167" s="54">
        <v>600000</v>
      </c>
      <c r="F167" s="25">
        <v>400000</v>
      </c>
      <c r="G167" s="112"/>
      <c r="H167" s="111"/>
    </row>
    <row r="168" spans="1:8" ht="27">
      <c r="A168" s="51">
        <v>4</v>
      </c>
      <c r="B168" s="21"/>
      <c r="C168" s="56" t="s">
        <v>207</v>
      </c>
      <c r="D168" s="53" t="s">
        <v>205</v>
      </c>
      <c r="E168" s="54">
        <v>150000</v>
      </c>
      <c r="F168" s="25">
        <v>150000</v>
      </c>
      <c r="G168" s="112"/>
      <c r="H168" s="111"/>
    </row>
    <row r="169" spans="1:8" ht="27">
      <c r="A169" s="51">
        <v>5</v>
      </c>
      <c r="B169" s="21"/>
      <c r="C169" s="56" t="s">
        <v>208</v>
      </c>
      <c r="D169" s="53" t="s">
        <v>209</v>
      </c>
      <c r="E169" s="54">
        <v>150000</v>
      </c>
      <c r="F169" s="25">
        <v>150000</v>
      </c>
      <c r="G169" s="112"/>
      <c r="H169" s="111"/>
    </row>
    <row r="170" spans="1:8" ht="27">
      <c r="A170" s="51">
        <v>6</v>
      </c>
      <c r="B170" s="21"/>
      <c r="C170" s="56" t="s">
        <v>210</v>
      </c>
      <c r="D170" s="53" t="s">
        <v>209</v>
      </c>
      <c r="E170" s="54">
        <v>150000</v>
      </c>
      <c r="F170" s="25">
        <v>150000</v>
      </c>
      <c r="G170" s="112"/>
      <c r="H170" s="111"/>
    </row>
    <row r="171" spans="1:8" ht="13.5">
      <c r="A171" s="51">
        <v>7</v>
      </c>
      <c r="B171" s="21"/>
      <c r="C171" s="56" t="s">
        <v>211</v>
      </c>
      <c r="D171" s="53"/>
      <c r="E171" s="54">
        <v>300000</v>
      </c>
      <c r="F171" s="121">
        <v>300000</v>
      </c>
      <c r="G171" s="112"/>
      <c r="H171" s="111"/>
    </row>
    <row r="172" spans="1:8" ht="13.5">
      <c r="A172" s="51">
        <v>8</v>
      </c>
      <c r="B172" s="21"/>
      <c r="C172" s="56" t="s">
        <v>212</v>
      </c>
      <c r="D172" s="53" t="s">
        <v>213</v>
      </c>
      <c r="E172" s="54">
        <v>90000</v>
      </c>
      <c r="F172" s="121">
        <v>90000</v>
      </c>
      <c r="G172" s="112"/>
      <c r="H172" s="111"/>
    </row>
    <row r="173" spans="1:7" ht="13.5">
      <c r="A173" s="151"/>
      <c r="B173" s="152"/>
      <c r="C173" s="153"/>
      <c r="D173" s="154"/>
      <c r="E173" s="155"/>
      <c r="F173" s="156"/>
      <c r="G173" s="50"/>
    </row>
    <row r="174" spans="1:7" ht="13.5">
      <c r="A174" s="151"/>
      <c r="B174" s="152"/>
      <c r="C174" s="153"/>
      <c r="D174" s="154"/>
      <c r="E174" s="155"/>
      <c r="F174" s="156"/>
      <c r="G174" s="50"/>
    </row>
    <row r="175" spans="1:7" ht="13.5">
      <c r="A175" s="151"/>
      <c r="B175" s="152"/>
      <c r="C175" s="153"/>
      <c r="D175" s="154"/>
      <c r="E175" s="155"/>
      <c r="F175" s="156"/>
      <c r="G175" s="50"/>
    </row>
    <row r="176" spans="1:7" ht="13.5">
      <c r="A176" s="151"/>
      <c r="B176" s="152"/>
      <c r="C176" s="153"/>
      <c r="D176" s="154"/>
      <c r="E176" s="155"/>
      <c r="F176" s="156"/>
      <c r="G176" s="50"/>
    </row>
    <row r="177" spans="1:7" ht="13.5">
      <c r="A177" s="151"/>
      <c r="B177" s="152"/>
      <c r="C177" s="153"/>
      <c r="D177" s="154"/>
      <c r="E177" s="155"/>
      <c r="F177" s="156"/>
      <c r="G177" s="50"/>
    </row>
    <row r="178" spans="1:7" ht="13.5">
      <c r="A178" s="151"/>
      <c r="B178" s="152"/>
      <c r="C178" s="153"/>
      <c r="D178" s="154"/>
      <c r="E178" s="155"/>
      <c r="F178" s="156"/>
      <c r="G178" s="50"/>
    </row>
    <row r="179" spans="1:5" ht="13.5">
      <c r="A179" s="157"/>
      <c r="B179" s="157"/>
      <c r="C179" s="13"/>
      <c r="D179" s="156"/>
      <c r="E179" s="12"/>
    </row>
    <row r="180" ht="13.5">
      <c r="E180" s="12"/>
    </row>
    <row r="181" ht="13.5">
      <c r="E181" s="12"/>
    </row>
    <row r="182" ht="13.5">
      <c r="E182" s="12"/>
    </row>
    <row r="183" ht="13.5">
      <c r="E183" s="12"/>
    </row>
    <row r="184" ht="13.5">
      <c r="E184" s="12"/>
    </row>
    <row r="185" ht="13.5">
      <c r="E185" s="12"/>
    </row>
    <row r="186" ht="13.5">
      <c r="E186" s="12"/>
    </row>
    <row r="187" ht="13.5">
      <c r="E187" s="12"/>
    </row>
    <row r="188" ht="13.5">
      <c r="E188" s="12"/>
    </row>
    <row r="189" ht="13.5">
      <c r="E189" s="12"/>
    </row>
    <row r="190" ht="13.5">
      <c r="E190" s="12"/>
    </row>
    <row r="191" ht="13.5">
      <c r="E191" s="12"/>
    </row>
    <row r="192" ht="13.5">
      <c r="E192" s="12"/>
    </row>
    <row r="193" ht="13.5">
      <c r="E193" s="12"/>
    </row>
    <row r="194" ht="13.5">
      <c r="E194" s="12"/>
    </row>
    <row r="195" ht="13.5">
      <c r="E195" s="12"/>
    </row>
    <row r="196" ht="13.5">
      <c r="E196" s="12"/>
    </row>
    <row r="197" ht="13.5">
      <c r="E197" s="12"/>
    </row>
    <row r="198" ht="13.5">
      <c r="E198" s="12"/>
    </row>
    <row r="199" ht="13.5">
      <c r="E199" s="12"/>
    </row>
    <row r="200" ht="13.5">
      <c r="E200" s="12"/>
    </row>
    <row r="201" ht="13.5">
      <c r="E201" s="12"/>
    </row>
    <row r="202" ht="13.5">
      <c r="E202" s="12"/>
    </row>
    <row r="203" ht="13.5">
      <c r="E203" s="12"/>
    </row>
    <row r="204" ht="13.5">
      <c r="E204" s="12"/>
    </row>
    <row r="205" ht="13.5">
      <c r="E205" s="12"/>
    </row>
    <row r="206" ht="13.5">
      <c r="E206" s="12"/>
    </row>
    <row r="207" ht="13.5">
      <c r="E207" s="12"/>
    </row>
    <row r="208" ht="13.5">
      <c r="E208" s="12"/>
    </row>
    <row r="209" ht="13.5">
      <c r="E209" s="12"/>
    </row>
    <row r="210" ht="13.5">
      <c r="E210" s="12"/>
    </row>
    <row r="211" ht="13.5">
      <c r="E211" s="12"/>
    </row>
    <row r="212" ht="13.5">
      <c r="E212" s="12"/>
    </row>
    <row r="213" ht="13.5">
      <c r="E213" s="12"/>
    </row>
    <row r="214" ht="13.5">
      <c r="E214" s="12"/>
    </row>
    <row r="215" ht="13.5">
      <c r="E215" s="12"/>
    </row>
    <row r="216" ht="13.5">
      <c r="E216" s="12"/>
    </row>
    <row r="217" ht="13.5">
      <c r="E217" s="12"/>
    </row>
    <row r="218" ht="13.5">
      <c r="E218" s="12"/>
    </row>
    <row r="219" ht="13.5">
      <c r="E219" s="12"/>
    </row>
    <row r="220" ht="13.5">
      <c r="E220" s="12"/>
    </row>
    <row r="221" ht="13.5">
      <c r="E221" s="12"/>
    </row>
    <row r="222" ht="13.5">
      <c r="E222" s="12"/>
    </row>
    <row r="223" ht="13.5">
      <c r="E223" s="12"/>
    </row>
    <row r="224" ht="13.5">
      <c r="E224" s="12"/>
    </row>
    <row r="225" ht="13.5">
      <c r="E225" s="12"/>
    </row>
    <row r="226" ht="13.5">
      <c r="E226" s="12"/>
    </row>
    <row r="227" ht="13.5">
      <c r="E227" s="12"/>
    </row>
    <row r="228" ht="13.5">
      <c r="E228" s="12"/>
    </row>
    <row r="229" ht="13.5">
      <c r="E229" s="12"/>
    </row>
    <row r="230" ht="13.5">
      <c r="E230" s="12"/>
    </row>
    <row r="231" ht="13.5">
      <c r="E231" s="12"/>
    </row>
    <row r="232" ht="13.5">
      <c r="E232" s="12"/>
    </row>
    <row r="233" ht="13.5">
      <c r="E233" s="12"/>
    </row>
    <row r="234" ht="13.5">
      <c r="E234" s="12"/>
    </row>
    <row r="235" ht="13.5">
      <c r="E235" s="12"/>
    </row>
    <row r="236" ht="13.5">
      <c r="E236" s="12"/>
    </row>
    <row r="237" ht="13.5">
      <c r="E237" s="12"/>
    </row>
    <row r="238" ht="13.5">
      <c r="E238" s="12"/>
    </row>
    <row r="239" ht="13.5">
      <c r="E239" s="12"/>
    </row>
    <row r="240" ht="13.5">
      <c r="E240" s="12"/>
    </row>
    <row r="241" ht="13.5">
      <c r="E241" s="12"/>
    </row>
    <row r="242" ht="13.5">
      <c r="E242" s="12"/>
    </row>
    <row r="243" ht="13.5">
      <c r="E243" s="12"/>
    </row>
    <row r="244" ht="13.5">
      <c r="E244" s="12"/>
    </row>
    <row r="245" ht="13.5">
      <c r="E245" s="12"/>
    </row>
    <row r="246" ht="13.5">
      <c r="E246" s="12"/>
    </row>
    <row r="247" ht="13.5">
      <c r="E247" s="12"/>
    </row>
    <row r="248" ht="13.5">
      <c r="E248" s="12"/>
    </row>
    <row r="249" ht="13.5">
      <c r="E249" s="12"/>
    </row>
    <row r="250" ht="13.5">
      <c r="E250" s="12"/>
    </row>
    <row r="251" ht="13.5">
      <c r="E251" s="12"/>
    </row>
    <row r="252" ht="13.5">
      <c r="E252" s="12"/>
    </row>
    <row r="253" ht="13.5">
      <c r="E253" s="12"/>
    </row>
    <row r="254" ht="13.5">
      <c r="E254" s="12"/>
    </row>
    <row r="255" ht="13.5">
      <c r="E255" s="12"/>
    </row>
    <row r="256" ht="13.5">
      <c r="E256" s="12"/>
    </row>
    <row r="257" ht="13.5">
      <c r="E257" s="12"/>
    </row>
    <row r="258" ht="13.5">
      <c r="E258" s="12"/>
    </row>
    <row r="259" ht="13.5">
      <c r="E259" s="12"/>
    </row>
    <row r="260" ht="13.5">
      <c r="E260" s="12"/>
    </row>
    <row r="261" ht="13.5">
      <c r="E261" s="12"/>
    </row>
    <row r="262" ht="13.5">
      <c r="E262" s="12"/>
    </row>
    <row r="263" ht="13.5">
      <c r="E263" s="12"/>
    </row>
    <row r="264" ht="13.5">
      <c r="E264" s="12"/>
    </row>
    <row r="265" ht="13.5">
      <c r="E265" s="12"/>
    </row>
    <row r="266" ht="13.5">
      <c r="E266" s="12"/>
    </row>
    <row r="267" ht="13.5">
      <c r="E267" s="12"/>
    </row>
    <row r="268" ht="13.5">
      <c r="E268" s="12"/>
    </row>
    <row r="269" ht="13.5">
      <c r="E269" s="12"/>
    </row>
    <row r="270" ht="13.5">
      <c r="E270" s="12"/>
    </row>
    <row r="271" ht="13.5">
      <c r="E271" s="12"/>
    </row>
    <row r="272" ht="13.5">
      <c r="E272" s="12"/>
    </row>
    <row r="273" ht="13.5">
      <c r="E273" s="12"/>
    </row>
    <row r="274" ht="13.5">
      <c r="E274" s="12"/>
    </row>
    <row r="275" ht="13.5">
      <c r="E275" s="12"/>
    </row>
    <row r="276" ht="13.5">
      <c r="E276" s="12"/>
    </row>
    <row r="277" ht="13.5">
      <c r="E277" s="12"/>
    </row>
    <row r="278" ht="13.5">
      <c r="E278" s="12"/>
    </row>
    <row r="279" ht="13.5">
      <c r="E279" s="12"/>
    </row>
    <row r="280" ht="13.5">
      <c r="E280" s="12"/>
    </row>
    <row r="281" ht="13.5">
      <c r="E281" s="12"/>
    </row>
    <row r="282" ht="13.5">
      <c r="E282" s="12"/>
    </row>
    <row r="283" ht="13.5">
      <c r="E283" s="12"/>
    </row>
    <row r="284" ht="13.5">
      <c r="E284" s="12"/>
    </row>
    <row r="285" ht="13.5">
      <c r="E285" s="12"/>
    </row>
    <row r="286" ht="13.5">
      <c r="E286" s="12"/>
    </row>
    <row r="287" ht="13.5">
      <c r="E287" s="12"/>
    </row>
    <row r="288" ht="13.5">
      <c r="E288" s="12"/>
    </row>
    <row r="289" ht="13.5">
      <c r="E289" s="12"/>
    </row>
    <row r="290" ht="13.5">
      <c r="E290" s="12"/>
    </row>
    <row r="291" ht="13.5">
      <c r="E291" s="12"/>
    </row>
    <row r="292" ht="13.5">
      <c r="E292" s="12"/>
    </row>
    <row r="293" ht="13.5">
      <c r="E293" s="12"/>
    </row>
    <row r="294" ht="13.5">
      <c r="E294" s="12"/>
    </row>
    <row r="295" ht="13.5">
      <c r="E295" s="12"/>
    </row>
    <row r="296" ht="13.5">
      <c r="E296" s="12"/>
    </row>
    <row r="297" ht="13.5">
      <c r="E297" s="12"/>
    </row>
    <row r="298" ht="13.5">
      <c r="E298" s="12"/>
    </row>
    <row r="299" ht="13.5">
      <c r="E299" s="12"/>
    </row>
    <row r="300" ht="13.5">
      <c r="E300" s="12"/>
    </row>
    <row r="301" ht="13.5">
      <c r="E301" s="12"/>
    </row>
    <row r="302" ht="13.5">
      <c r="E302" s="12"/>
    </row>
    <row r="303" ht="13.5">
      <c r="E303" s="12"/>
    </row>
    <row r="304" ht="13.5">
      <c r="E304" s="12"/>
    </row>
    <row r="305" ht="13.5">
      <c r="E305" s="12"/>
    </row>
    <row r="306" ht="13.5">
      <c r="E306" s="12"/>
    </row>
    <row r="307" ht="13.5">
      <c r="E307" s="12"/>
    </row>
    <row r="308" ht="13.5">
      <c r="E308" s="12"/>
    </row>
    <row r="309" ht="13.5">
      <c r="E309" s="12"/>
    </row>
    <row r="310" ht="13.5">
      <c r="E310" s="12"/>
    </row>
    <row r="311" ht="13.5">
      <c r="E311" s="12"/>
    </row>
    <row r="312" ht="13.5">
      <c r="E312" s="12"/>
    </row>
    <row r="313" ht="13.5">
      <c r="E313" s="12"/>
    </row>
    <row r="314" ht="13.5">
      <c r="E314" s="12"/>
    </row>
    <row r="315" ht="13.5">
      <c r="E315" s="12"/>
    </row>
    <row r="316" ht="13.5">
      <c r="E316" s="12"/>
    </row>
    <row r="317" ht="13.5">
      <c r="E317" s="12"/>
    </row>
    <row r="318" ht="13.5">
      <c r="E318" s="12"/>
    </row>
    <row r="319" ht="13.5">
      <c r="E319" s="12"/>
    </row>
    <row r="320" ht="13.5">
      <c r="E320" s="12"/>
    </row>
    <row r="321" ht="13.5">
      <c r="E321" s="12"/>
    </row>
    <row r="322" ht="13.5">
      <c r="E322" s="12"/>
    </row>
    <row r="323" ht="13.5">
      <c r="E323" s="12"/>
    </row>
    <row r="324" ht="13.5">
      <c r="E324" s="12"/>
    </row>
    <row r="325" ht="13.5">
      <c r="E325" s="12"/>
    </row>
    <row r="326" ht="13.5">
      <c r="E326" s="12"/>
    </row>
    <row r="327" ht="13.5">
      <c r="E327" s="12"/>
    </row>
    <row r="328" ht="13.5">
      <c r="E328" s="12"/>
    </row>
    <row r="329" ht="13.5">
      <c r="E329" s="12"/>
    </row>
    <row r="330" ht="13.5">
      <c r="E330" s="12"/>
    </row>
    <row r="331" ht="13.5">
      <c r="E331" s="12"/>
    </row>
    <row r="332" ht="13.5">
      <c r="E332" s="12"/>
    </row>
    <row r="333" ht="13.5">
      <c r="E333" s="12"/>
    </row>
    <row r="334" ht="13.5">
      <c r="E334" s="12"/>
    </row>
    <row r="335" ht="13.5">
      <c r="E335" s="12"/>
    </row>
    <row r="336" ht="13.5">
      <c r="E336" s="12"/>
    </row>
    <row r="337" ht="13.5">
      <c r="E337" s="12"/>
    </row>
    <row r="338" ht="13.5">
      <c r="E338" s="12"/>
    </row>
    <row r="339" ht="13.5">
      <c r="E339" s="12"/>
    </row>
    <row r="340" ht="13.5">
      <c r="E340" s="12"/>
    </row>
    <row r="341" ht="13.5">
      <c r="E341" s="12"/>
    </row>
    <row r="342" ht="13.5">
      <c r="E342" s="12"/>
    </row>
    <row r="343" ht="13.5">
      <c r="E343" s="12"/>
    </row>
    <row r="344" ht="13.5">
      <c r="E344" s="12"/>
    </row>
    <row r="345" ht="13.5">
      <c r="E345" s="12"/>
    </row>
    <row r="346" ht="13.5">
      <c r="E346" s="12"/>
    </row>
    <row r="347" ht="13.5">
      <c r="E347" s="12"/>
    </row>
    <row r="348" ht="13.5">
      <c r="E348" s="12"/>
    </row>
    <row r="349" ht="13.5">
      <c r="E349" s="12"/>
    </row>
    <row r="350" ht="13.5">
      <c r="E350" s="12"/>
    </row>
    <row r="351" ht="13.5">
      <c r="E351" s="12"/>
    </row>
    <row r="352" ht="13.5">
      <c r="E352" s="12"/>
    </row>
    <row r="353" ht="13.5">
      <c r="E353" s="12"/>
    </row>
    <row r="354" ht="13.5">
      <c r="E354" s="12"/>
    </row>
    <row r="355" ht="13.5">
      <c r="E355" s="12"/>
    </row>
    <row r="356" ht="13.5">
      <c r="E356" s="12"/>
    </row>
    <row r="357" ht="13.5">
      <c r="E357" s="12"/>
    </row>
    <row r="358" ht="13.5">
      <c r="E358" s="12"/>
    </row>
    <row r="359" ht="13.5">
      <c r="E359" s="12"/>
    </row>
    <row r="360" ht="13.5">
      <c r="E360" s="12"/>
    </row>
    <row r="361" ht="13.5">
      <c r="E361" s="12"/>
    </row>
    <row r="362" ht="13.5">
      <c r="E362" s="12"/>
    </row>
    <row r="363" ht="13.5">
      <c r="E363" s="12"/>
    </row>
    <row r="364" ht="13.5">
      <c r="E364" s="12"/>
    </row>
    <row r="365" ht="13.5">
      <c r="E365" s="12"/>
    </row>
    <row r="366" ht="13.5">
      <c r="E366" s="12"/>
    </row>
    <row r="367" ht="13.5">
      <c r="E367" s="12"/>
    </row>
    <row r="368" ht="13.5">
      <c r="E368" s="12"/>
    </row>
    <row r="369" ht="13.5">
      <c r="E369" s="12"/>
    </row>
    <row r="370" ht="13.5">
      <c r="E370" s="12"/>
    </row>
    <row r="371" ht="13.5">
      <c r="E371" s="12"/>
    </row>
    <row r="372" ht="13.5">
      <c r="E372" s="12"/>
    </row>
    <row r="373" ht="13.5">
      <c r="E373" s="12"/>
    </row>
    <row r="374" ht="13.5">
      <c r="E374" s="12"/>
    </row>
    <row r="375" ht="13.5">
      <c r="E375" s="12"/>
    </row>
    <row r="376" ht="13.5">
      <c r="E376" s="12"/>
    </row>
    <row r="377" ht="13.5">
      <c r="E377" s="12"/>
    </row>
    <row r="378" ht="13.5">
      <c r="E378" s="12"/>
    </row>
    <row r="379" ht="13.5">
      <c r="E379" s="12"/>
    </row>
    <row r="380" ht="13.5">
      <c r="E380" s="12"/>
    </row>
    <row r="381" ht="13.5">
      <c r="E381" s="12"/>
    </row>
    <row r="382" ht="13.5">
      <c r="E382" s="12"/>
    </row>
    <row r="383" ht="13.5">
      <c r="E383" s="12"/>
    </row>
    <row r="384" ht="13.5">
      <c r="E384" s="12"/>
    </row>
    <row r="385" ht="13.5">
      <c r="E385" s="12"/>
    </row>
    <row r="386" ht="13.5">
      <c r="E386" s="12"/>
    </row>
    <row r="387" ht="13.5">
      <c r="E387" s="12"/>
    </row>
    <row r="388" ht="13.5">
      <c r="E388" s="12"/>
    </row>
    <row r="389" ht="13.5">
      <c r="E389" s="12"/>
    </row>
    <row r="390" ht="13.5">
      <c r="E390" s="12"/>
    </row>
    <row r="391" ht="13.5">
      <c r="E391" s="12"/>
    </row>
    <row r="392" ht="13.5">
      <c r="E392" s="12"/>
    </row>
    <row r="393" ht="13.5">
      <c r="E393" s="12"/>
    </row>
    <row r="394" ht="13.5">
      <c r="E394" s="12"/>
    </row>
    <row r="395" ht="13.5">
      <c r="E395" s="12"/>
    </row>
    <row r="396" ht="13.5">
      <c r="E396" s="12"/>
    </row>
    <row r="397" ht="13.5">
      <c r="E397" s="12"/>
    </row>
    <row r="398" ht="13.5">
      <c r="E398" s="12"/>
    </row>
    <row r="399" ht="13.5">
      <c r="E399" s="12"/>
    </row>
    <row r="400" ht="13.5">
      <c r="E400" s="12"/>
    </row>
    <row r="401" ht="13.5">
      <c r="E401" s="12"/>
    </row>
    <row r="402" ht="13.5">
      <c r="E402" s="12"/>
    </row>
    <row r="403" ht="13.5">
      <c r="E403" s="12"/>
    </row>
    <row r="404" ht="13.5">
      <c r="E404" s="12"/>
    </row>
    <row r="405" ht="13.5">
      <c r="E405" s="12"/>
    </row>
    <row r="406" ht="13.5">
      <c r="E406" s="12"/>
    </row>
    <row r="407" ht="13.5">
      <c r="E407" s="12"/>
    </row>
    <row r="408" ht="13.5">
      <c r="E408" s="12"/>
    </row>
    <row r="409" ht="13.5">
      <c r="E409" s="12"/>
    </row>
    <row r="410" ht="13.5">
      <c r="E410" s="12"/>
    </row>
    <row r="411" ht="13.5">
      <c r="E411" s="12"/>
    </row>
    <row r="412" ht="13.5">
      <c r="E412" s="12"/>
    </row>
    <row r="413" ht="13.5">
      <c r="E413" s="12"/>
    </row>
    <row r="414" ht="13.5">
      <c r="E414" s="12"/>
    </row>
    <row r="415" ht="13.5">
      <c r="E415" s="12"/>
    </row>
    <row r="416" ht="13.5">
      <c r="E416" s="12"/>
    </row>
    <row r="417" ht="13.5">
      <c r="E417" s="12"/>
    </row>
    <row r="418" ht="13.5">
      <c r="E418" s="12"/>
    </row>
    <row r="419" ht="13.5">
      <c r="E419" s="12"/>
    </row>
    <row r="420" ht="13.5">
      <c r="E420" s="12"/>
    </row>
    <row r="421" ht="13.5">
      <c r="E421" s="12"/>
    </row>
    <row r="422" ht="13.5">
      <c r="E422" s="12"/>
    </row>
    <row r="423" ht="13.5">
      <c r="E423" s="12"/>
    </row>
    <row r="424" ht="13.5">
      <c r="E424" s="12"/>
    </row>
    <row r="425" ht="13.5">
      <c r="E425" s="12"/>
    </row>
    <row r="426" ht="13.5">
      <c r="E426" s="12"/>
    </row>
    <row r="427" ht="13.5">
      <c r="E427" s="12"/>
    </row>
    <row r="428" ht="13.5">
      <c r="E428" s="12"/>
    </row>
    <row r="429" ht="13.5">
      <c r="E429" s="12"/>
    </row>
    <row r="430" ht="13.5">
      <c r="E430" s="12"/>
    </row>
    <row r="431" ht="13.5">
      <c r="E431" s="12"/>
    </row>
    <row r="432" ht="13.5">
      <c r="E432" s="12"/>
    </row>
    <row r="433" ht="13.5">
      <c r="E433" s="12"/>
    </row>
    <row r="434" ht="13.5">
      <c r="E434" s="12"/>
    </row>
    <row r="435" ht="13.5">
      <c r="E435" s="12"/>
    </row>
    <row r="436" ht="13.5">
      <c r="E436" s="12"/>
    </row>
    <row r="437" ht="13.5">
      <c r="E437" s="12"/>
    </row>
    <row r="438" ht="13.5">
      <c r="E438" s="12"/>
    </row>
    <row r="439" ht="13.5">
      <c r="E439" s="12"/>
    </row>
    <row r="440" ht="13.5">
      <c r="E440" s="12"/>
    </row>
    <row r="441" ht="13.5">
      <c r="E441" s="12"/>
    </row>
    <row r="442" ht="13.5">
      <c r="E442" s="12"/>
    </row>
    <row r="443" ht="13.5">
      <c r="E443" s="12"/>
    </row>
    <row r="444" ht="13.5">
      <c r="E444" s="12"/>
    </row>
    <row r="445" ht="13.5">
      <c r="E445" s="12"/>
    </row>
    <row r="446" ht="13.5">
      <c r="E446" s="12"/>
    </row>
    <row r="447" ht="13.5">
      <c r="E447" s="12"/>
    </row>
    <row r="448" ht="13.5">
      <c r="E448" s="12"/>
    </row>
    <row r="449" ht="13.5">
      <c r="E449" s="12"/>
    </row>
    <row r="450" ht="13.5">
      <c r="E450" s="12"/>
    </row>
    <row r="451" ht="13.5">
      <c r="E451" s="12"/>
    </row>
    <row r="452" ht="13.5">
      <c r="E452" s="12"/>
    </row>
    <row r="453" ht="13.5">
      <c r="E453" s="12"/>
    </row>
    <row r="454" ht="13.5">
      <c r="E454" s="12"/>
    </row>
    <row r="455" ht="13.5">
      <c r="E455" s="12"/>
    </row>
    <row r="456" ht="13.5">
      <c r="E456" s="12"/>
    </row>
    <row r="457" ht="13.5">
      <c r="E457" s="12"/>
    </row>
    <row r="458" ht="13.5">
      <c r="E458" s="12"/>
    </row>
    <row r="459" ht="13.5">
      <c r="E459" s="12"/>
    </row>
    <row r="460" ht="13.5">
      <c r="E460" s="12"/>
    </row>
    <row r="461" ht="13.5">
      <c r="E461" s="12"/>
    </row>
    <row r="462" ht="13.5">
      <c r="E462" s="12"/>
    </row>
    <row r="463" ht="13.5">
      <c r="E463" s="12"/>
    </row>
    <row r="464" ht="13.5">
      <c r="E464" s="12"/>
    </row>
    <row r="465" ht="13.5">
      <c r="E465" s="12"/>
    </row>
    <row r="466" ht="13.5">
      <c r="E466" s="12"/>
    </row>
    <row r="467" ht="13.5">
      <c r="E467" s="12"/>
    </row>
    <row r="468" ht="13.5">
      <c r="E468" s="12"/>
    </row>
    <row r="469" ht="13.5">
      <c r="E469" s="12"/>
    </row>
    <row r="470" ht="13.5">
      <c r="E470" s="12"/>
    </row>
    <row r="471" ht="13.5">
      <c r="E471" s="12"/>
    </row>
    <row r="472" ht="13.5">
      <c r="E472" s="12"/>
    </row>
    <row r="473" ht="13.5">
      <c r="E473" s="12"/>
    </row>
    <row r="474" ht="13.5">
      <c r="E474" s="12"/>
    </row>
    <row r="475" ht="13.5">
      <c r="E475" s="12"/>
    </row>
    <row r="476" ht="13.5">
      <c r="E476" s="12"/>
    </row>
    <row r="477" ht="13.5">
      <c r="E477" s="12"/>
    </row>
    <row r="478" ht="13.5">
      <c r="E478" s="12"/>
    </row>
    <row r="479" ht="13.5">
      <c r="E479" s="12"/>
    </row>
    <row r="480" ht="13.5">
      <c r="E480" s="12"/>
    </row>
    <row r="481" ht="13.5">
      <c r="E481" s="12"/>
    </row>
    <row r="482" ht="13.5">
      <c r="E482" s="12"/>
    </row>
    <row r="483" ht="13.5">
      <c r="E483" s="12"/>
    </row>
    <row r="484" ht="13.5">
      <c r="E484" s="12"/>
    </row>
    <row r="485" ht="13.5">
      <c r="E485" s="12"/>
    </row>
    <row r="486" ht="13.5">
      <c r="E486" s="12"/>
    </row>
    <row r="487" ht="13.5">
      <c r="E487" s="12"/>
    </row>
    <row r="488" ht="13.5">
      <c r="E488" s="12"/>
    </row>
    <row r="489" ht="13.5">
      <c r="E489" s="12"/>
    </row>
    <row r="490" ht="13.5">
      <c r="E490" s="12"/>
    </row>
    <row r="491" ht="13.5">
      <c r="E491" s="12"/>
    </row>
    <row r="492" ht="13.5">
      <c r="E492" s="12"/>
    </row>
    <row r="493" ht="13.5">
      <c r="E493" s="12"/>
    </row>
    <row r="494" ht="13.5">
      <c r="E494" s="12"/>
    </row>
    <row r="495" ht="13.5">
      <c r="E495" s="12"/>
    </row>
    <row r="496" ht="13.5">
      <c r="E496" s="12"/>
    </row>
    <row r="497" ht="13.5">
      <c r="E497" s="12"/>
    </row>
    <row r="498" ht="13.5">
      <c r="E498" s="12"/>
    </row>
    <row r="499" ht="13.5">
      <c r="E499" s="12"/>
    </row>
    <row r="500" ht="13.5">
      <c r="E500" s="12"/>
    </row>
    <row r="501" ht="13.5">
      <c r="E501" s="12"/>
    </row>
    <row r="502" ht="13.5">
      <c r="E502" s="12"/>
    </row>
    <row r="503" ht="13.5">
      <c r="E503" s="12"/>
    </row>
    <row r="504" ht="13.5">
      <c r="E504" s="12"/>
    </row>
    <row r="505" ht="13.5">
      <c r="E505" s="12"/>
    </row>
    <row r="506" ht="13.5">
      <c r="E506" s="12"/>
    </row>
    <row r="507" ht="13.5">
      <c r="E507" s="12"/>
    </row>
    <row r="508" ht="13.5">
      <c r="E508" s="12"/>
    </row>
    <row r="509" ht="13.5">
      <c r="E509" s="12"/>
    </row>
    <row r="510" ht="13.5">
      <c r="E510" s="12"/>
    </row>
    <row r="511" ht="13.5">
      <c r="E511" s="12"/>
    </row>
    <row r="512" ht="13.5">
      <c r="E512" s="12"/>
    </row>
    <row r="513" ht="13.5">
      <c r="E513" s="12"/>
    </row>
    <row r="514" ht="13.5">
      <c r="E514" s="12"/>
    </row>
    <row r="515" ht="13.5">
      <c r="E515" s="12"/>
    </row>
    <row r="516" ht="13.5">
      <c r="E516" s="12"/>
    </row>
    <row r="517" ht="13.5">
      <c r="E517" s="12"/>
    </row>
    <row r="518" ht="13.5">
      <c r="E518" s="12"/>
    </row>
    <row r="519" ht="13.5">
      <c r="E519" s="12"/>
    </row>
    <row r="520" ht="13.5">
      <c r="E520" s="12"/>
    </row>
    <row r="521" ht="13.5">
      <c r="E521" s="12"/>
    </row>
    <row r="522" ht="13.5">
      <c r="E522" s="12"/>
    </row>
    <row r="523" ht="13.5">
      <c r="E523" s="12"/>
    </row>
    <row r="524" ht="13.5">
      <c r="E524" s="12"/>
    </row>
    <row r="525" ht="13.5">
      <c r="E525" s="12"/>
    </row>
    <row r="526" ht="13.5">
      <c r="E526" s="12"/>
    </row>
    <row r="527" ht="13.5">
      <c r="E527" s="12"/>
    </row>
    <row r="528" ht="13.5">
      <c r="E528" s="12"/>
    </row>
    <row r="529" ht="13.5">
      <c r="E529" s="12"/>
    </row>
    <row r="530" ht="13.5">
      <c r="E530" s="12"/>
    </row>
    <row r="531" ht="13.5">
      <c r="E531" s="12"/>
    </row>
    <row r="532" ht="13.5">
      <c r="E532" s="12"/>
    </row>
    <row r="533" ht="13.5">
      <c r="E533" s="12"/>
    </row>
    <row r="534" ht="13.5">
      <c r="E534" s="12"/>
    </row>
    <row r="535" ht="13.5">
      <c r="E535" s="12"/>
    </row>
    <row r="536" ht="13.5">
      <c r="E536" s="12"/>
    </row>
    <row r="537" ht="13.5">
      <c r="E537" s="12"/>
    </row>
    <row r="538" ht="13.5">
      <c r="E538" s="12"/>
    </row>
    <row r="539" ht="13.5">
      <c r="E539" s="12"/>
    </row>
    <row r="540" ht="13.5">
      <c r="E540" s="12"/>
    </row>
    <row r="541" ht="13.5">
      <c r="E541" s="12"/>
    </row>
    <row r="542" ht="13.5">
      <c r="E542" s="12"/>
    </row>
    <row r="543" ht="13.5">
      <c r="E543" s="12"/>
    </row>
    <row r="544" ht="13.5">
      <c r="E544" s="12"/>
    </row>
    <row r="545" ht="13.5">
      <c r="E545" s="12"/>
    </row>
    <row r="546" ht="13.5">
      <c r="E546" s="12"/>
    </row>
    <row r="547" ht="13.5">
      <c r="E547" s="12"/>
    </row>
    <row r="548" ht="13.5">
      <c r="E548" s="12"/>
    </row>
    <row r="549" ht="13.5">
      <c r="E549" s="12"/>
    </row>
    <row r="550" ht="13.5">
      <c r="E550" s="12"/>
    </row>
    <row r="551" ht="13.5">
      <c r="E551" s="12"/>
    </row>
    <row r="552" ht="13.5">
      <c r="E552" s="12"/>
    </row>
    <row r="553" ht="13.5">
      <c r="E553" s="12"/>
    </row>
    <row r="554" ht="13.5">
      <c r="E554" s="12"/>
    </row>
    <row r="555" ht="13.5">
      <c r="E555" s="12"/>
    </row>
    <row r="556" ht="13.5">
      <c r="E556" s="12"/>
    </row>
    <row r="557" ht="13.5">
      <c r="E557" s="12"/>
    </row>
    <row r="558" ht="13.5">
      <c r="E558" s="12"/>
    </row>
    <row r="559" ht="13.5">
      <c r="E559" s="12"/>
    </row>
    <row r="560" ht="13.5">
      <c r="E560" s="12"/>
    </row>
    <row r="561" ht="13.5">
      <c r="E561" s="12"/>
    </row>
    <row r="562" ht="13.5">
      <c r="E562" s="12"/>
    </row>
    <row r="563" ht="13.5">
      <c r="E563" s="12"/>
    </row>
    <row r="564" ht="13.5">
      <c r="E564" s="12"/>
    </row>
    <row r="565" ht="13.5">
      <c r="E565" s="12"/>
    </row>
    <row r="566" ht="13.5">
      <c r="E566" s="12"/>
    </row>
    <row r="567" ht="13.5">
      <c r="E567" s="12"/>
    </row>
    <row r="568" ht="13.5">
      <c r="E568" s="12"/>
    </row>
    <row r="569" ht="13.5">
      <c r="E569" s="12"/>
    </row>
    <row r="570" ht="13.5">
      <c r="E570" s="12"/>
    </row>
    <row r="571" ht="13.5">
      <c r="E571" s="12"/>
    </row>
    <row r="572" ht="13.5">
      <c r="E572" s="12"/>
    </row>
    <row r="573" ht="13.5">
      <c r="E573" s="12"/>
    </row>
    <row r="574" ht="13.5">
      <c r="E574" s="12"/>
    </row>
    <row r="575" ht="13.5">
      <c r="E575" s="12"/>
    </row>
    <row r="576" ht="13.5">
      <c r="E576" s="12"/>
    </row>
    <row r="577" ht="13.5">
      <c r="E577" s="12"/>
    </row>
    <row r="578" ht="13.5">
      <c r="E578" s="12"/>
    </row>
    <row r="579" ht="13.5">
      <c r="E579" s="12"/>
    </row>
    <row r="580" ht="13.5">
      <c r="E580" s="12"/>
    </row>
    <row r="581" ht="13.5">
      <c r="E581" s="12"/>
    </row>
    <row r="582" ht="13.5">
      <c r="E582" s="12"/>
    </row>
    <row r="583" ht="13.5">
      <c r="E583" s="12"/>
    </row>
    <row r="584" ht="13.5">
      <c r="E584" s="12"/>
    </row>
    <row r="585" ht="13.5">
      <c r="E585" s="12"/>
    </row>
    <row r="586" ht="13.5">
      <c r="E586" s="12"/>
    </row>
    <row r="587" ht="13.5">
      <c r="E587" s="12"/>
    </row>
    <row r="588" ht="13.5">
      <c r="E588" s="12"/>
    </row>
    <row r="589" ht="13.5">
      <c r="E589" s="12"/>
    </row>
    <row r="590" ht="13.5">
      <c r="E590" s="12"/>
    </row>
    <row r="591" ht="13.5">
      <c r="E591" s="12"/>
    </row>
    <row r="592" ht="13.5">
      <c r="E592" s="12"/>
    </row>
    <row r="593" ht="13.5">
      <c r="E593" s="12"/>
    </row>
    <row r="594" ht="13.5">
      <c r="E594" s="12"/>
    </row>
    <row r="595" ht="13.5">
      <c r="E595" s="12"/>
    </row>
    <row r="596" ht="13.5">
      <c r="E596" s="12"/>
    </row>
    <row r="597" ht="13.5">
      <c r="E597" s="12"/>
    </row>
    <row r="598" ht="13.5">
      <c r="E598" s="12"/>
    </row>
    <row r="599" ht="13.5">
      <c r="E599" s="12"/>
    </row>
    <row r="600" ht="13.5">
      <c r="E600" s="12"/>
    </row>
    <row r="601" ht="13.5">
      <c r="E601" s="12"/>
    </row>
    <row r="602" ht="13.5">
      <c r="E602" s="12"/>
    </row>
    <row r="603" ht="13.5">
      <c r="E603" s="12"/>
    </row>
    <row r="604" ht="13.5">
      <c r="E604" s="12"/>
    </row>
    <row r="605" ht="13.5">
      <c r="E605" s="12"/>
    </row>
    <row r="606" ht="13.5">
      <c r="E606" s="12"/>
    </row>
    <row r="607" ht="13.5">
      <c r="E607" s="12"/>
    </row>
    <row r="608" ht="13.5">
      <c r="E608" s="12"/>
    </row>
    <row r="609" ht="13.5">
      <c r="E609" s="12"/>
    </row>
    <row r="610" ht="13.5">
      <c r="E610" s="12"/>
    </row>
    <row r="611" ht="13.5">
      <c r="E611" s="12"/>
    </row>
    <row r="612" ht="13.5">
      <c r="E612" s="12"/>
    </row>
    <row r="613" ht="13.5">
      <c r="E613" s="12"/>
    </row>
    <row r="614" ht="13.5">
      <c r="E614" s="12"/>
    </row>
    <row r="615" ht="13.5">
      <c r="E615" s="12"/>
    </row>
    <row r="616" ht="13.5">
      <c r="E616" s="12"/>
    </row>
    <row r="617" ht="13.5">
      <c r="E617" s="12"/>
    </row>
    <row r="618" ht="13.5">
      <c r="E618" s="12"/>
    </row>
    <row r="619" ht="13.5">
      <c r="E619" s="12"/>
    </row>
    <row r="620" ht="13.5">
      <c r="E620" s="12"/>
    </row>
    <row r="621" ht="13.5">
      <c r="E621" s="12"/>
    </row>
    <row r="622" ht="13.5">
      <c r="E622" s="12"/>
    </row>
    <row r="623" ht="13.5">
      <c r="E623" s="12"/>
    </row>
    <row r="624" ht="13.5">
      <c r="E624" s="12"/>
    </row>
    <row r="625" ht="13.5">
      <c r="E625" s="12"/>
    </row>
    <row r="626" ht="13.5">
      <c r="E626" s="12"/>
    </row>
    <row r="627" ht="13.5">
      <c r="E627" s="12"/>
    </row>
    <row r="628" ht="13.5">
      <c r="E628" s="12"/>
    </row>
    <row r="629" ht="13.5">
      <c r="E629" s="12"/>
    </row>
    <row r="630" ht="13.5">
      <c r="E630" s="12"/>
    </row>
    <row r="631" ht="13.5">
      <c r="E631" s="12"/>
    </row>
    <row r="632" ht="13.5">
      <c r="E632" s="12"/>
    </row>
    <row r="633" ht="13.5">
      <c r="E633" s="12"/>
    </row>
    <row r="634" ht="13.5">
      <c r="E634" s="12"/>
    </row>
    <row r="635" ht="13.5">
      <c r="E635" s="12"/>
    </row>
    <row r="636" ht="13.5">
      <c r="E636" s="12"/>
    </row>
    <row r="637" ht="13.5">
      <c r="E637" s="12"/>
    </row>
    <row r="638" ht="13.5">
      <c r="E638" s="12"/>
    </row>
    <row r="639" ht="13.5">
      <c r="E639" s="12"/>
    </row>
    <row r="640" ht="13.5">
      <c r="E640" s="12"/>
    </row>
    <row r="641" ht="13.5">
      <c r="E641" s="12"/>
    </row>
    <row r="642" ht="13.5">
      <c r="E642" s="12"/>
    </row>
    <row r="643" ht="13.5">
      <c r="E643" s="12"/>
    </row>
    <row r="644" ht="13.5">
      <c r="E644" s="12"/>
    </row>
    <row r="645" ht="13.5">
      <c r="E645" s="12"/>
    </row>
    <row r="646" ht="13.5">
      <c r="E646" s="12"/>
    </row>
    <row r="647" ht="13.5">
      <c r="E647" s="12"/>
    </row>
    <row r="648" ht="13.5">
      <c r="E648" s="12"/>
    </row>
    <row r="649" ht="13.5">
      <c r="E649" s="12"/>
    </row>
    <row r="650" ht="13.5">
      <c r="E650" s="12"/>
    </row>
    <row r="651" ht="13.5">
      <c r="E651" s="12"/>
    </row>
    <row r="652" ht="13.5">
      <c r="E652" s="12"/>
    </row>
    <row r="653" ht="13.5">
      <c r="E653" s="12"/>
    </row>
    <row r="654" ht="13.5">
      <c r="E654" s="12"/>
    </row>
    <row r="655" ht="13.5">
      <c r="E655" s="12"/>
    </row>
    <row r="656" ht="13.5">
      <c r="E656" s="12"/>
    </row>
    <row r="657" ht="13.5">
      <c r="E657" s="12"/>
    </row>
    <row r="658" ht="13.5">
      <c r="E658" s="12"/>
    </row>
    <row r="659" ht="13.5">
      <c r="E659" s="12"/>
    </row>
    <row r="660" ht="13.5">
      <c r="E660" s="12"/>
    </row>
    <row r="661" ht="13.5">
      <c r="E661" s="12"/>
    </row>
    <row r="662" ht="13.5">
      <c r="E662" s="12"/>
    </row>
    <row r="663" ht="13.5">
      <c r="E663" s="12"/>
    </row>
    <row r="664" ht="13.5">
      <c r="E664" s="12"/>
    </row>
    <row r="665" ht="13.5">
      <c r="E665" s="12"/>
    </row>
    <row r="666" ht="13.5">
      <c r="E666" s="12"/>
    </row>
    <row r="667" ht="13.5">
      <c r="E667" s="12"/>
    </row>
    <row r="668" ht="13.5">
      <c r="E668" s="12"/>
    </row>
    <row r="669" ht="13.5">
      <c r="E669" s="12"/>
    </row>
    <row r="670" ht="13.5">
      <c r="E670" s="12"/>
    </row>
    <row r="671" ht="13.5">
      <c r="E671" s="12"/>
    </row>
    <row r="672" ht="13.5">
      <c r="E672" s="12"/>
    </row>
    <row r="673" ht="13.5">
      <c r="E673" s="12"/>
    </row>
    <row r="674" ht="13.5">
      <c r="E674" s="12"/>
    </row>
    <row r="675" ht="13.5">
      <c r="E675" s="12"/>
    </row>
    <row r="676" ht="13.5">
      <c r="E676" s="12"/>
    </row>
    <row r="677" ht="13.5">
      <c r="E677" s="12"/>
    </row>
    <row r="678" ht="13.5">
      <c r="E678" s="12"/>
    </row>
    <row r="679" ht="13.5">
      <c r="E679" s="12"/>
    </row>
    <row r="680" ht="13.5">
      <c r="E680" s="12"/>
    </row>
    <row r="681" ht="13.5">
      <c r="E681" s="12"/>
    </row>
    <row r="682" ht="13.5">
      <c r="E682" s="12"/>
    </row>
    <row r="683" ht="13.5">
      <c r="E683" s="12"/>
    </row>
    <row r="684" ht="13.5">
      <c r="E684" s="12"/>
    </row>
    <row r="685" ht="13.5">
      <c r="E685" s="12"/>
    </row>
    <row r="686" ht="13.5">
      <c r="E686" s="12"/>
    </row>
    <row r="687" ht="13.5">
      <c r="E687" s="12"/>
    </row>
    <row r="688" ht="13.5">
      <c r="E688" s="12"/>
    </row>
    <row r="689" ht="13.5">
      <c r="E689" s="12"/>
    </row>
    <row r="690" ht="13.5">
      <c r="E690" s="12"/>
    </row>
    <row r="691" ht="13.5">
      <c r="E691" s="12"/>
    </row>
    <row r="692" ht="13.5">
      <c r="E692" s="12"/>
    </row>
    <row r="693" ht="13.5">
      <c r="E693" s="12"/>
    </row>
    <row r="694" ht="13.5">
      <c r="E694" s="12"/>
    </row>
    <row r="695" ht="13.5">
      <c r="E695" s="12"/>
    </row>
    <row r="696" ht="13.5">
      <c r="E696" s="12"/>
    </row>
    <row r="697" ht="13.5">
      <c r="E697" s="12"/>
    </row>
    <row r="698" ht="13.5">
      <c r="E698" s="12"/>
    </row>
    <row r="699" ht="13.5">
      <c r="E699" s="12"/>
    </row>
    <row r="700" ht="13.5">
      <c r="E700" s="12"/>
    </row>
    <row r="701" ht="13.5">
      <c r="E701" s="12"/>
    </row>
    <row r="702" ht="13.5">
      <c r="E702" s="12"/>
    </row>
    <row r="703" ht="13.5">
      <c r="E703" s="12"/>
    </row>
    <row r="704" ht="13.5">
      <c r="E704" s="12"/>
    </row>
    <row r="705" ht="13.5">
      <c r="E705" s="12"/>
    </row>
    <row r="706" ht="13.5">
      <c r="E706" s="12"/>
    </row>
    <row r="707" ht="13.5">
      <c r="E707" s="12"/>
    </row>
    <row r="708" ht="13.5">
      <c r="E708" s="12"/>
    </row>
    <row r="709" ht="13.5">
      <c r="E709" s="12"/>
    </row>
    <row r="710" ht="13.5">
      <c r="E710" s="12"/>
    </row>
    <row r="711" ht="13.5">
      <c r="E711" s="12"/>
    </row>
    <row r="712" ht="13.5">
      <c r="E712" s="12"/>
    </row>
    <row r="713" ht="13.5">
      <c r="E713" s="12"/>
    </row>
    <row r="714" ht="13.5">
      <c r="E714" s="12"/>
    </row>
    <row r="715" ht="13.5">
      <c r="E715" s="12"/>
    </row>
    <row r="716" ht="13.5">
      <c r="E716" s="12"/>
    </row>
    <row r="717" ht="13.5">
      <c r="E717" s="12"/>
    </row>
    <row r="718" ht="13.5">
      <c r="E718" s="12"/>
    </row>
    <row r="719" ht="13.5">
      <c r="E719" s="12"/>
    </row>
    <row r="720" ht="13.5">
      <c r="E720" s="12"/>
    </row>
    <row r="721" ht="13.5">
      <c r="E721" s="12"/>
    </row>
    <row r="722" ht="13.5">
      <c r="E722" s="12"/>
    </row>
    <row r="723" ht="13.5">
      <c r="E723" s="12"/>
    </row>
    <row r="724" ht="13.5">
      <c r="E724" s="12"/>
    </row>
    <row r="725" ht="13.5">
      <c r="E725" s="12"/>
    </row>
    <row r="726" ht="13.5">
      <c r="E726" s="12"/>
    </row>
    <row r="727" ht="13.5">
      <c r="E727" s="12"/>
    </row>
    <row r="728" ht="13.5">
      <c r="E728" s="12"/>
    </row>
    <row r="729" ht="13.5">
      <c r="E729" s="12"/>
    </row>
    <row r="730" ht="13.5">
      <c r="E730" s="12"/>
    </row>
    <row r="731" ht="13.5">
      <c r="E731" s="12"/>
    </row>
    <row r="732" ht="13.5">
      <c r="E732" s="12"/>
    </row>
    <row r="733" ht="13.5">
      <c r="E733" s="12"/>
    </row>
    <row r="734" ht="13.5">
      <c r="E734" s="12"/>
    </row>
    <row r="735" ht="13.5">
      <c r="E735" s="12"/>
    </row>
    <row r="736" ht="13.5">
      <c r="E736" s="12"/>
    </row>
    <row r="737" ht="13.5">
      <c r="E737" s="12"/>
    </row>
    <row r="738" ht="13.5">
      <c r="E738" s="12"/>
    </row>
    <row r="739" ht="13.5">
      <c r="E739" s="12"/>
    </row>
    <row r="740" ht="13.5">
      <c r="E740" s="12"/>
    </row>
    <row r="741" ht="13.5">
      <c r="E741" s="12"/>
    </row>
    <row r="742" ht="13.5">
      <c r="E742" s="12"/>
    </row>
    <row r="743" ht="13.5">
      <c r="E743" s="12"/>
    </row>
    <row r="744" ht="13.5">
      <c r="E744" s="12"/>
    </row>
    <row r="745" ht="13.5">
      <c r="E745" s="12"/>
    </row>
    <row r="746" ht="13.5">
      <c r="E746" s="12"/>
    </row>
    <row r="747" ht="13.5">
      <c r="E747" s="12"/>
    </row>
    <row r="748" ht="13.5">
      <c r="E748" s="12"/>
    </row>
    <row r="749" ht="13.5">
      <c r="E749" s="12"/>
    </row>
    <row r="750" ht="13.5">
      <c r="E750" s="12"/>
    </row>
    <row r="751" ht="13.5">
      <c r="E751" s="12"/>
    </row>
    <row r="752" ht="13.5">
      <c r="E752" s="12"/>
    </row>
    <row r="753" ht="13.5">
      <c r="E753" s="12"/>
    </row>
    <row r="754" ht="13.5">
      <c r="E754" s="12"/>
    </row>
    <row r="755" ht="13.5">
      <c r="E755" s="12"/>
    </row>
    <row r="756" ht="13.5">
      <c r="E756" s="12"/>
    </row>
    <row r="757" ht="13.5">
      <c r="E757" s="12"/>
    </row>
    <row r="758" ht="13.5">
      <c r="E758" s="12"/>
    </row>
    <row r="759" ht="13.5">
      <c r="E759" s="12"/>
    </row>
    <row r="760" ht="13.5">
      <c r="E760" s="12"/>
    </row>
    <row r="761" ht="13.5">
      <c r="E761" s="12"/>
    </row>
    <row r="762" ht="13.5">
      <c r="E762" s="12"/>
    </row>
    <row r="763" ht="13.5">
      <c r="E763" s="12"/>
    </row>
    <row r="764" ht="13.5">
      <c r="E764" s="12"/>
    </row>
    <row r="765" ht="13.5">
      <c r="E765" s="12"/>
    </row>
    <row r="766" ht="13.5">
      <c r="E766" s="12"/>
    </row>
    <row r="767" ht="13.5">
      <c r="E767" s="12"/>
    </row>
    <row r="768" ht="13.5">
      <c r="E768" s="12"/>
    </row>
    <row r="769" ht="13.5">
      <c r="E769" s="12"/>
    </row>
    <row r="770" ht="13.5">
      <c r="E770" s="12"/>
    </row>
    <row r="771" ht="13.5">
      <c r="E771" s="12"/>
    </row>
    <row r="772" ht="13.5">
      <c r="E772" s="12"/>
    </row>
    <row r="773" ht="13.5">
      <c r="E773" s="12"/>
    </row>
    <row r="774" ht="13.5">
      <c r="E774" s="12"/>
    </row>
    <row r="775" ht="13.5">
      <c r="E775" s="12"/>
    </row>
    <row r="776" ht="13.5">
      <c r="E776" s="12"/>
    </row>
    <row r="777" ht="13.5">
      <c r="E777" s="12"/>
    </row>
    <row r="778" ht="13.5">
      <c r="E778" s="12"/>
    </row>
    <row r="779" ht="13.5">
      <c r="E779" s="12"/>
    </row>
    <row r="780" ht="13.5">
      <c r="E780" s="12"/>
    </row>
    <row r="781" ht="13.5">
      <c r="E781" s="12"/>
    </row>
    <row r="782" ht="13.5">
      <c r="E782" s="12"/>
    </row>
    <row r="783" ht="13.5">
      <c r="E783" s="12"/>
    </row>
    <row r="784" ht="13.5">
      <c r="E784" s="12"/>
    </row>
    <row r="785" ht="13.5">
      <c r="E785" s="12"/>
    </row>
    <row r="786" ht="13.5">
      <c r="E786" s="12"/>
    </row>
    <row r="787" ht="13.5">
      <c r="E787" s="12"/>
    </row>
    <row r="788" ht="13.5">
      <c r="E788" s="12"/>
    </row>
    <row r="789" ht="13.5">
      <c r="E789" s="12"/>
    </row>
    <row r="790" ht="13.5">
      <c r="E790" s="12"/>
    </row>
    <row r="791" ht="13.5">
      <c r="E791" s="12"/>
    </row>
    <row r="792" ht="13.5">
      <c r="E792" s="12"/>
    </row>
    <row r="793" ht="13.5">
      <c r="E793" s="12"/>
    </row>
    <row r="794" ht="13.5">
      <c r="E794" s="12"/>
    </row>
    <row r="795" ht="13.5">
      <c r="E795" s="12"/>
    </row>
    <row r="796" ht="13.5">
      <c r="E796" s="12"/>
    </row>
    <row r="797" ht="13.5">
      <c r="E797" s="12"/>
    </row>
    <row r="798" ht="13.5">
      <c r="E798" s="12"/>
    </row>
    <row r="799" ht="13.5">
      <c r="E799" s="12"/>
    </row>
    <row r="800" ht="13.5">
      <c r="E800" s="12"/>
    </row>
    <row r="801" ht="13.5">
      <c r="E801" s="12"/>
    </row>
    <row r="802" ht="13.5">
      <c r="E802" s="12"/>
    </row>
    <row r="803" ht="13.5">
      <c r="E803" s="12"/>
    </row>
    <row r="804" ht="13.5">
      <c r="E804" s="12"/>
    </row>
    <row r="805" ht="13.5">
      <c r="E805" s="12"/>
    </row>
    <row r="806" ht="13.5">
      <c r="E806" s="12"/>
    </row>
    <row r="807" ht="13.5">
      <c r="E807" s="12"/>
    </row>
    <row r="808" ht="13.5">
      <c r="E808" s="12"/>
    </row>
    <row r="809" ht="13.5">
      <c r="E809" s="12"/>
    </row>
    <row r="810" ht="13.5">
      <c r="E810" s="12"/>
    </row>
    <row r="811" ht="13.5">
      <c r="E811" s="12"/>
    </row>
    <row r="812" ht="13.5">
      <c r="E812" s="12"/>
    </row>
    <row r="813" ht="13.5">
      <c r="E813" s="12"/>
    </row>
    <row r="814" ht="13.5">
      <c r="E814" s="12"/>
    </row>
    <row r="815" ht="13.5">
      <c r="E815" s="12"/>
    </row>
    <row r="816" ht="13.5">
      <c r="E816" s="12"/>
    </row>
    <row r="817" ht="13.5">
      <c r="E817" s="12"/>
    </row>
    <row r="818" ht="13.5">
      <c r="E818" s="12"/>
    </row>
    <row r="819" ht="13.5">
      <c r="E819" s="12"/>
    </row>
    <row r="820" ht="13.5">
      <c r="E820" s="12"/>
    </row>
    <row r="821" ht="13.5">
      <c r="E821" s="12"/>
    </row>
    <row r="822" ht="13.5">
      <c r="E822" s="12"/>
    </row>
    <row r="823" ht="13.5">
      <c r="E823" s="12"/>
    </row>
    <row r="824" ht="13.5">
      <c r="E824" s="12"/>
    </row>
    <row r="825" ht="13.5">
      <c r="E825" s="12"/>
    </row>
    <row r="826" ht="13.5">
      <c r="E826" s="12"/>
    </row>
    <row r="827" ht="13.5">
      <c r="E827" s="12"/>
    </row>
    <row r="828" ht="13.5">
      <c r="E828" s="12"/>
    </row>
    <row r="829" ht="13.5">
      <c r="E829" s="12"/>
    </row>
    <row r="830" ht="13.5">
      <c r="E830" s="12"/>
    </row>
    <row r="831" ht="13.5">
      <c r="E831" s="12"/>
    </row>
    <row r="832" ht="13.5">
      <c r="E832" s="12"/>
    </row>
    <row r="833" ht="13.5">
      <c r="E833" s="12"/>
    </row>
    <row r="834" ht="13.5">
      <c r="E834" s="12"/>
    </row>
    <row r="835" ht="13.5">
      <c r="E835" s="12"/>
    </row>
    <row r="836" ht="13.5">
      <c r="E836" s="12"/>
    </row>
    <row r="837" ht="13.5">
      <c r="E837" s="12"/>
    </row>
    <row r="838" ht="13.5">
      <c r="E838" s="12"/>
    </row>
    <row r="839" ht="13.5">
      <c r="E839" s="12"/>
    </row>
    <row r="840" ht="13.5">
      <c r="E840" s="12"/>
    </row>
    <row r="841" ht="13.5">
      <c r="E841" s="12"/>
    </row>
    <row r="842" ht="13.5">
      <c r="E842" s="12"/>
    </row>
    <row r="843" ht="13.5">
      <c r="E843" s="12"/>
    </row>
    <row r="844" ht="13.5">
      <c r="E844" s="12"/>
    </row>
    <row r="845" ht="13.5">
      <c r="E845" s="12"/>
    </row>
    <row r="846" ht="13.5">
      <c r="E846" s="12"/>
    </row>
    <row r="847" ht="13.5">
      <c r="E847" s="12"/>
    </row>
    <row r="848" ht="13.5">
      <c r="E848" s="12"/>
    </row>
    <row r="849" ht="13.5">
      <c r="E849" s="12"/>
    </row>
    <row r="850" ht="13.5">
      <c r="E850" s="12"/>
    </row>
    <row r="851" ht="13.5">
      <c r="E851" s="12"/>
    </row>
    <row r="852" ht="13.5">
      <c r="E852" s="12"/>
    </row>
    <row r="853" ht="13.5">
      <c r="E853" s="12"/>
    </row>
    <row r="854" ht="13.5">
      <c r="E854" s="12"/>
    </row>
    <row r="855" ht="13.5">
      <c r="E855" s="12"/>
    </row>
    <row r="856" ht="13.5">
      <c r="E856" s="12"/>
    </row>
    <row r="857" ht="13.5">
      <c r="E857" s="12"/>
    </row>
    <row r="858" ht="13.5">
      <c r="E858" s="12"/>
    </row>
    <row r="859" ht="13.5">
      <c r="E859" s="12"/>
    </row>
    <row r="860" ht="13.5">
      <c r="E860" s="12"/>
    </row>
    <row r="861" ht="13.5">
      <c r="E861" s="12"/>
    </row>
    <row r="862" ht="13.5">
      <c r="E862" s="12"/>
    </row>
    <row r="863" ht="13.5">
      <c r="E863" s="12"/>
    </row>
    <row r="864" ht="13.5">
      <c r="E864" s="12"/>
    </row>
    <row r="865" ht="13.5">
      <c r="E865" s="12"/>
    </row>
    <row r="866" ht="13.5">
      <c r="E866" s="12"/>
    </row>
    <row r="867" ht="13.5">
      <c r="E867" s="12"/>
    </row>
    <row r="868" ht="13.5">
      <c r="E868" s="12"/>
    </row>
    <row r="869" ht="13.5">
      <c r="E869" s="12"/>
    </row>
    <row r="870" ht="13.5">
      <c r="E870" s="12"/>
    </row>
    <row r="871" ht="13.5">
      <c r="E871" s="12"/>
    </row>
    <row r="872" ht="13.5">
      <c r="E872" s="12"/>
    </row>
    <row r="873" ht="13.5">
      <c r="E873" s="12"/>
    </row>
    <row r="874" ht="13.5">
      <c r="E874" s="12"/>
    </row>
    <row r="875" ht="13.5">
      <c r="E875" s="12"/>
    </row>
    <row r="876" ht="13.5">
      <c r="E876" s="12"/>
    </row>
    <row r="877" ht="13.5">
      <c r="E877" s="12"/>
    </row>
    <row r="878" ht="13.5">
      <c r="E878" s="12"/>
    </row>
    <row r="879" ht="13.5">
      <c r="E879" s="12"/>
    </row>
    <row r="880" ht="13.5">
      <c r="E880" s="12"/>
    </row>
    <row r="881" ht="13.5">
      <c r="E881" s="12"/>
    </row>
    <row r="882" ht="13.5">
      <c r="E882" s="12"/>
    </row>
    <row r="883" ht="13.5">
      <c r="E883" s="12"/>
    </row>
    <row r="884" ht="13.5">
      <c r="E884" s="12"/>
    </row>
    <row r="885" ht="13.5">
      <c r="E885" s="12"/>
    </row>
    <row r="886" ht="13.5">
      <c r="E886" s="12"/>
    </row>
    <row r="887" ht="13.5">
      <c r="E887" s="12"/>
    </row>
    <row r="888" ht="13.5">
      <c r="E888" s="12"/>
    </row>
    <row r="889" ht="13.5">
      <c r="E889" s="12"/>
    </row>
    <row r="890" ht="13.5">
      <c r="E890" s="12"/>
    </row>
    <row r="891" ht="13.5">
      <c r="E891" s="12"/>
    </row>
    <row r="892" ht="13.5">
      <c r="E892" s="12"/>
    </row>
    <row r="893" ht="13.5">
      <c r="E893" s="12"/>
    </row>
    <row r="894" ht="13.5">
      <c r="E894" s="12"/>
    </row>
    <row r="895" ht="13.5">
      <c r="E895" s="12"/>
    </row>
    <row r="896" ht="13.5">
      <c r="E896" s="12"/>
    </row>
    <row r="897" ht="13.5">
      <c r="E897" s="12"/>
    </row>
    <row r="898" ht="13.5">
      <c r="E898" s="12"/>
    </row>
    <row r="899" ht="13.5">
      <c r="E899" s="12"/>
    </row>
    <row r="900" ht="13.5">
      <c r="E900" s="12"/>
    </row>
    <row r="901" ht="13.5">
      <c r="E901" s="12"/>
    </row>
    <row r="902" ht="13.5">
      <c r="E902" s="12"/>
    </row>
    <row r="903" ht="13.5">
      <c r="E903" s="12"/>
    </row>
    <row r="904" ht="13.5">
      <c r="E904" s="12"/>
    </row>
    <row r="905" ht="13.5">
      <c r="E905" s="12"/>
    </row>
    <row r="906" ht="13.5">
      <c r="E906" s="12"/>
    </row>
    <row r="907" ht="13.5">
      <c r="E907" s="12"/>
    </row>
    <row r="908" ht="13.5">
      <c r="E908" s="12"/>
    </row>
    <row r="909" ht="13.5">
      <c r="E909" s="12"/>
    </row>
    <row r="910" ht="13.5">
      <c r="E910" s="12"/>
    </row>
    <row r="911" ht="13.5">
      <c r="E911" s="12"/>
    </row>
    <row r="912" ht="13.5">
      <c r="E912" s="12"/>
    </row>
    <row r="913" ht="13.5">
      <c r="E913" s="12"/>
    </row>
    <row r="914" ht="13.5">
      <c r="E914" s="12"/>
    </row>
    <row r="915" ht="13.5">
      <c r="E915" s="12"/>
    </row>
    <row r="916" ht="13.5">
      <c r="E916" s="12"/>
    </row>
    <row r="917" ht="13.5">
      <c r="E917" s="12"/>
    </row>
    <row r="918" ht="13.5">
      <c r="E918" s="12"/>
    </row>
    <row r="919" ht="13.5">
      <c r="E919" s="12"/>
    </row>
    <row r="920" ht="13.5">
      <c r="E920" s="12"/>
    </row>
    <row r="921" ht="13.5">
      <c r="E921" s="12"/>
    </row>
    <row r="922" ht="13.5">
      <c r="E922" s="12"/>
    </row>
    <row r="923" ht="13.5">
      <c r="E923" s="12"/>
    </row>
    <row r="924" ht="13.5">
      <c r="E924" s="12"/>
    </row>
    <row r="925" ht="13.5">
      <c r="E925" s="12"/>
    </row>
    <row r="926" ht="13.5">
      <c r="E926" s="12"/>
    </row>
    <row r="927" ht="13.5">
      <c r="E927" s="12"/>
    </row>
    <row r="928" ht="13.5">
      <c r="E928" s="12"/>
    </row>
    <row r="929" ht="13.5">
      <c r="E929" s="12"/>
    </row>
    <row r="930" ht="13.5">
      <c r="E930" s="12"/>
    </row>
    <row r="931" ht="13.5">
      <c r="E931" s="12"/>
    </row>
    <row r="932" ht="13.5">
      <c r="E932" s="12"/>
    </row>
    <row r="933" ht="13.5">
      <c r="E933" s="12"/>
    </row>
    <row r="934" ht="13.5">
      <c r="E934" s="12"/>
    </row>
    <row r="935" ht="13.5">
      <c r="E935" s="12"/>
    </row>
    <row r="936" ht="13.5">
      <c r="E936" s="12"/>
    </row>
    <row r="937" ht="13.5">
      <c r="E937" s="12"/>
    </row>
    <row r="938" ht="13.5">
      <c r="E938" s="12"/>
    </row>
    <row r="939" ht="13.5">
      <c r="E939" s="12"/>
    </row>
    <row r="940" ht="13.5">
      <c r="E940" s="12"/>
    </row>
    <row r="941" ht="13.5">
      <c r="E941" s="12"/>
    </row>
    <row r="942" ht="13.5">
      <c r="E942" s="12"/>
    </row>
    <row r="943" ht="13.5">
      <c r="E943" s="12"/>
    </row>
    <row r="944" ht="13.5">
      <c r="E944" s="12"/>
    </row>
    <row r="945" ht="13.5">
      <c r="E945" s="12"/>
    </row>
    <row r="946" ht="13.5">
      <c r="E946" s="12"/>
    </row>
    <row r="947" ht="13.5">
      <c r="E947" s="12"/>
    </row>
    <row r="948" ht="13.5">
      <c r="E948" s="12"/>
    </row>
    <row r="949" ht="13.5">
      <c r="E949" s="12"/>
    </row>
    <row r="950" ht="13.5">
      <c r="E950" s="12"/>
    </row>
    <row r="951" ht="13.5">
      <c r="E951" s="12"/>
    </row>
    <row r="952" ht="13.5">
      <c r="E952" s="12"/>
    </row>
    <row r="953" ht="13.5">
      <c r="E953" s="12"/>
    </row>
    <row r="954" ht="13.5">
      <c r="E954" s="12"/>
    </row>
    <row r="955" ht="13.5">
      <c r="E955" s="12"/>
    </row>
    <row r="956" ht="13.5">
      <c r="E956" s="12"/>
    </row>
    <row r="957" ht="13.5">
      <c r="E957" s="12"/>
    </row>
    <row r="958" ht="13.5">
      <c r="E958" s="12"/>
    </row>
    <row r="959" ht="13.5">
      <c r="E959" s="12"/>
    </row>
    <row r="960" ht="13.5">
      <c r="E960" s="12"/>
    </row>
    <row r="961" ht="13.5">
      <c r="E961" s="12"/>
    </row>
    <row r="962" ht="13.5">
      <c r="E962" s="12"/>
    </row>
    <row r="963" ht="13.5">
      <c r="E963" s="12"/>
    </row>
    <row r="964" ht="13.5">
      <c r="E964" s="12"/>
    </row>
    <row r="965" ht="13.5">
      <c r="E965" s="12"/>
    </row>
    <row r="966" ht="13.5">
      <c r="E966" s="12"/>
    </row>
    <row r="967" ht="13.5">
      <c r="E967" s="12"/>
    </row>
    <row r="968" ht="13.5">
      <c r="E968" s="12"/>
    </row>
    <row r="969" ht="13.5">
      <c r="E969" s="12"/>
    </row>
    <row r="970" ht="13.5">
      <c r="E970" s="12"/>
    </row>
    <row r="971" ht="13.5">
      <c r="E971" s="12"/>
    </row>
    <row r="972" ht="13.5">
      <c r="E972" s="12"/>
    </row>
    <row r="973" ht="13.5">
      <c r="E973" s="12"/>
    </row>
    <row r="974" ht="13.5">
      <c r="E974" s="12"/>
    </row>
    <row r="975" ht="13.5">
      <c r="E975" s="12"/>
    </row>
    <row r="976" ht="13.5">
      <c r="E976" s="12"/>
    </row>
    <row r="977" ht="13.5">
      <c r="E977" s="12"/>
    </row>
    <row r="978" ht="13.5">
      <c r="E978" s="12"/>
    </row>
    <row r="979" ht="13.5">
      <c r="E979" s="12"/>
    </row>
    <row r="980" ht="13.5">
      <c r="E980" s="12"/>
    </row>
    <row r="981" ht="13.5">
      <c r="E981" s="12"/>
    </row>
    <row r="982" ht="13.5">
      <c r="E982" s="12"/>
    </row>
    <row r="983" ht="13.5">
      <c r="E983" s="12"/>
    </row>
    <row r="984" ht="13.5">
      <c r="E984" s="12"/>
    </row>
    <row r="985" ht="13.5">
      <c r="E985" s="12"/>
    </row>
    <row r="986" ht="13.5">
      <c r="E986" s="12"/>
    </row>
    <row r="987" ht="13.5">
      <c r="E987" s="12"/>
    </row>
    <row r="988" ht="13.5">
      <c r="E988" s="12"/>
    </row>
    <row r="989" ht="13.5">
      <c r="E989" s="12"/>
    </row>
    <row r="990" ht="13.5">
      <c r="E990" s="12"/>
    </row>
    <row r="991" ht="13.5">
      <c r="E991" s="12"/>
    </row>
    <row r="992" ht="13.5">
      <c r="E992" s="12"/>
    </row>
  </sheetData>
  <mergeCells count="39">
    <mergeCell ref="A117:A119"/>
    <mergeCell ref="B117:B119"/>
    <mergeCell ref="C117:C119"/>
    <mergeCell ref="A104:A108"/>
    <mergeCell ref="B104:B108"/>
    <mergeCell ref="C104:C108"/>
    <mergeCell ref="A110:A115"/>
    <mergeCell ref="B110:B115"/>
    <mergeCell ref="C110:C115"/>
    <mergeCell ref="A95:A98"/>
    <mergeCell ref="B95:B98"/>
    <mergeCell ref="C95:C98"/>
    <mergeCell ref="A100:A102"/>
    <mergeCell ref="B100:B102"/>
    <mergeCell ref="C100:C102"/>
    <mergeCell ref="C75:C78"/>
    <mergeCell ref="C79:C81"/>
    <mergeCell ref="C85:C86"/>
    <mergeCell ref="A88:A93"/>
    <mergeCell ref="B88:B93"/>
    <mergeCell ref="C88:C93"/>
    <mergeCell ref="A126:A139"/>
    <mergeCell ref="B126:B139"/>
    <mergeCell ref="C126:C139"/>
    <mergeCell ref="A61:A66"/>
    <mergeCell ref="B61:B66"/>
    <mergeCell ref="C61:C66"/>
    <mergeCell ref="A68:A86"/>
    <mergeCell ref="B68:B86"/>
    <mergeCell ref="C68:C70"/>
    <mergeCell ref="C71:C74"/>
    <mergeCell ref="F39:F41"/>
    <mergeCell ref="A52:A56"/>
    <mergeCell ref="B52:B56"/>
    <mergeCell ref="C52:C56"/>
    <mergeCell ref="E39:E41"/>
    <mergeCell ref="C39:C41"/>
    <mergeCell ref="A39:A41"/>
    <mergeCell ref="B39:B41"/>
  </mergeCells>
  <printOptions horizontalCentered="1"/>
  <pageMargins left="0.7086614173228347" right="0.2362204724409449" top="1.535433070866142" bottom="0.3937007874015748" header="0.4724409448818898" footer="0.2362204724409449"/>
  <pageSetup horizontalDpi="300" verticalDpi="300" orientation="landscape" scale="105" r:id="rId1"/>
  <headerFooter alignWithMargins="0">
    <oddHeader>&amp;L&amp;"Arial,Bold"CONSILIUL JUDEŢEAN MUREŞ
&amp;"Arial,Italic"SERVICIUL INVESTIŢII&amp;C
&amp;"Arial,Bold"&amp;12PROGRAMUL DE &amp;18REPARAŢII&amp;12 PE ANUL 2007&amp;R
RON</oddHeader>
  </headerFooter>
  <rowBreaks count="6" manualBreakCount="6">
    <brk id="28" max="7" man="1"/>
    <brk id="58" max="7" man="1"/>
    <brk id="85" max="7" man="1"/>
    <brk id="103" max="7" man="1"/>
    <brk id="125" max="7" man="1"/>
    <brk id="16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971"/>
  <sheetViews>
    <sheetView zoomScaleSheetLayoutView="75" workbookViewId="0" topLeftCell="A1">
      <pane ySplit="2" topLeftCell="BM123" activePane="bottomLeft" state="frozen"/>
      <selection pane="topLeft" activeCell="A1" sqref="A1"/>
      <selection pane="bottomLeft" activeCell="C141" sqref="C141"/>
    </sheetView>
  </sheetViews>
  <sheetFormatPr defaultColWidth="9.140625" defaultRowHeight="12.75"/>
  <cols>
    <col min="1" max="1" width="3.28125" style="325" customWidth="1"/>
    <col min="2" max="2" width="6.28125" style="325" customWidth="1"/>
    <col min="3" max="3" width="26.57421875" style="326" customWidth="1"/>
    <col min="4" max="4" width="56.421875" style="327" customWidth="1"/>
    <col min="5" max="5" width="10.140625" style="330" customWidth="1"/>
    <col min="6" max="6" width="10.7109375" style="208" customWidth="1"/>
    <col min="7" max="7" width="9.140625" style="328" customWidth="1"/>
    <col min="8" max="8" width="12.421875" style="208" customWidth="1"/>
    <col min="9" max="9" width="8.00390625" style="208" customWidth="1"/>
    <col min="10" max="10" width="6.8515625" style="208" customWidth="1"/>
    <col min="11" max="11" width="5.7109375" style="208" customWidth="1"/>
    <col min="12" max="12" width="5.28125" style="208" customWidth="1"/>
    <col min="13" max="13" width="6.28125" style="208" customWidth="1"/>
    <col min="14" max="14" width="7.8515625" style="329" customWidth="1"/>
    <col min="15" max="16384" width="9.140625" style="210" customWidth="1"/>
  </cols>
  <sheetData>
    <row r="1" spans="1:14" s="199" customFormat="1" ht="63.75">
      <c r="A1" s="193" t="s">
        <v>0</v>
      </c>
      <c r="B1" s="194" t="s">
        <v>1</v>
      </c>
      <c r="C1" s="195" t="s">
        <v>2</v>
      </c>
      <c r="D1" s="196" t="s">
        <v>3</v>
      </c>
      <c r="E1" s="196" t="s">
        <v>298</v>
      </c>
      <c r="F1" s="196" t="s">
        <v>299</v>
      </c>
      <c r="G1" s="196" t="s">
        <v>300</v>
      </c>
      <c r="H1" s="197" t="s">
        <v>185</v>
      </c>
      <c r="I1" s="198"/>
      <c r="J1" s="198"/>
      <c r="K1" s="198"/>
      <c r="L1" s="198"/>
      <c r="M1" s="198"/>
      <c r="N1" s="198"/>
    </row>
    <row r="2" spans="1:14" s="199" customFormat="1" ht="12.75">
      <c r="A2" s="200" t="s">
        <v>5</v>
      </c>
      <c r="B2" s="201" t="s">
        <v>6</v>
      </c>
      <c r="C2" s="202" t="s">
        <v>7</v>
      </c>
      <c r="D2" s="203">
        <v>3</v>
      </c>
      <c r="E2" s="203">
        <v>4</v>
      </c>
      <c r="F2" s="197">
        <v>5</v>
      </c>
      <c r="G2" s="197">
        <v>6</v>
      </c>
      <c r="H2" s="197">
        <v>7</v>
      </c>
      <c r="I2" s="198"/>
      <c r="J2" s="198"/>
      <c r="K2" s="198"/>
      <c r="L2" s="198"/>
      <c r="M2" s="198"/>
      <c r="N2" s="198"/>
    </row>
    <row r="3" spans="1:14" ht="25.5">
      <c r="A3" s="204"/>
      <c r="B3" s="204"/>
      <c r="C3" s="205" t="s">
        <v>8</v>
      </c>
      <c r="D3" s="206"/>
      <c r="E3" s="206">
        <f>E4+E15+E18+E22+E24+E29+E59+E122+E142+E157</f>
        <v>10038440</v>
      </c>
      <c r="F3" s="206">
        <f>F4+F15+F18+F22+F24+F29+F59+F122+F142+F157</f>
        <v>5886240</v>
      </c>
      <c r="G3" s="206">
        <f>G4+G15+G18+G22+G24+G29+G59+G122+G142+G157</f>
        <v>2590000</v>
      </c>
      <c r="H3" s="207"/>
      <c r="N3" s="209"/>
    </row>
    <row r="4" spans="1:14" s="216" customFormat="1" ht="25.5">
      <c r="A4" s="211"/>
      <c r="B4" s="211"/>
      <c r="C4" s="212" t="s">
        <v>141</v>
      </c>
      <c r="D4" s="213"/>
      <c r="E4" s="213">
        <f>E5+E6+E7+E8+E9+E10+E11+E12+E13+E14</f>
        <v>1143000</v>
      </c>
      <c r="F4" s="213">
        <f>F5+F6+F7+F8+F9+F10+F11+F12+F13+F14</f>
        <v>1143000</v>
      </c>
      <c r="G4" s="213">
        <f>G5+G6+G7+G8+G9+G10+G11+G12+G13+G14</f>
        <v>528000</v>
      </c>
      <c r="H4" s="214"/>
      <c r="I4" s="215"/>
      <c r="J4" s="215"/>
      <c r="K4" s="215"/>
      <c r="L4" s="215"/>
      <c r="M4" s="215"/>
      <c r="N4" s="209"/>
    </row>
    <row r="5" spans="1:14" ht="12.75">
      <c r="A5" s="217">
        <v>1</v>
      </c>
      <c r="B5" s="217">
        <v>51.27</v>
      </c>
      <c r="C5" s="218" t="s">
        <v>89</v>
      </c>
      <c r="D5" s="219" t="s">
        <v>90</v>
      </c>
      <c r="E5" s="220">
        <v>50000</v>
      </c>
      <c r="F5" s="220">
        <v>50000</v>
      </c>
      <c r="G5" s="221">
        <v>0</v>
      </c>
      <c r="H5" s="222"/>
      <c r="N5" s="209"/>
    </row>
    <row r="6" spans="1:14" ht="12.75">
      <c r="A6" s="217">
        <v>2</v>
      </c>
      <c r="B6" s="217">
        <v>51.27</v>
      </c>
      <c r="C6" s="218"/>
      <c r="D6" s="219" t="s">
        <v>140</v>
      </c>
      <c r="E6" s="220">
        <v>8000</v>
      </c>
      <c r="F6" s="220">
        <v>8000</v>
      </c>
      <c r="G6" s="221">
        <v>8000</v>
      </c>
      <c r="H6" s="222"/>
      <c r="J6" s="223"/>
      <c r="N6" s="209"/>
    </row>
    <row r="7" spans="1:14" ht="12.75">
      <c r="A7" s="224">
        <v>3</v>
      </c>
      <c r="B7" s="217">
        <v>51.27</v>
      </c>
      <c r="C7" s="218"/>
      <c r="D7" s="218" t="s">
        <v>91</v>
      </c>
      <c r="E7" s="220">
        <v>50000</v>
      </c>
      <c r="F7" s="220">
        <v>50000</v>
      </c>
      <c r="G7" s="221">
        <v>10000</v>
      </c>
      <c r="H7" s="222"/>
      <c r="N7" s="209"/>
    </row>
    <row r="8" spans="1:14" ht="12.75">
      <c r="A8" s="217">
        <v>4</v>
      </c>
      <c r="B8" s="217">
        <v>51.27</v>
      </c>
      <c r="C8" s="218"/>
      <c r="D8" s="219" t="s">
        <v>121</v>
      </c>
      <c r="E8" s="220">
        <v>120000</v>
      </c>
      <c r="F8" s="220">
        <v>120000</v>
      </c>
      <c r="G8" s="221">
        <v>30000</v>
      </c>
      <c r="H8" s="222"/>
      <c r="N8" s="209"/>
    </row>
    <row r="9" spans="1:14" ht="12.75">
      <c r="A9" s="217">
        <v>5</v>
      </c>
      <c r="B9" s="217">
        <v>51.27</v>
      </c>
      <c r="C9" s="218"/>
      <c r="D9" s="219" t="s">
        <v>157</v>
      </c>
      <c r="E9" s="220">
        <v>460000</v>
      </c>
      <c r="F9" s="220">
        <v>460000</v>
      </c>
      <c r="G9" s="221">
        <v>460000</v>
      </c>
      <c r="H9" s="225" t="s">
        <v>226</v>
      </c>
      <c r="N9" s="209"/>
    </row>
    <row r="10" spans="1:14" ht="12.75">
      <c r="A10" s="224">
        <v>6</v>
      </c>
      <c r="B10" s="217">
        <v>51.27</v>
      </c>
      <c r="C10" s="218"/>
      <c r="D10" s="219" t="s">
        <v>113</v>
      </c>
      <c r="E10" s="220">
        <v>300000</v>
      </c>
      <c r="F10" s="220">
        <v>300000</v>
      </c>
      <c r="G10" s="221"/>
      <c r="H10" s="222"/>
      <c r="N10" s="209"/>
    </row>
    <row r="11" spans="1:14" ht="12.75">
      <c r="A11" s="217">
        <v>7</v>
      </c>
      <c r="B11" s="217" t="s">
        <v>136</v>
      </c>
      <c r="C11" s="218"/>
      <c r="D11" s="218" t="s">
        <v>137</v>
      </c>
      <c r="E11" s="220">
        <v>50000</v>
      </c>
      <c r="F11" s="220">
        <v>50000</v>
      </c>
      <c r="G11" s="221"/>
      <c r="H11" s="222"/>
      <c r="N11" s="209"/>
    </row>
    <row r="12" spans="1:14" ht="12.75">
      <c r="A12" s="217">
        <v>8</v>
      </c>
      <c r="B12" s="217" t="s">
        <v>136</v>
      </c>
      <c r="C12" s="218"/>
      <c r="D12" s="218" t="s">
        <v>138</v>
      </c>
      <c r="E12" s="220">
        <v>80000</v>
      </c>
      <c r="F12" s="220">
        <v>80000</v>
      </c>
      <c r="G12" s="221"/>
      <c r="H12" s="222"/>
      <c r="N12" s="209"/>
    </row>
    <row r="13" spans="1:14" ht="12.75">
      <c r="A13" s="224">
        <v>9</v>
      </c>
      <c r="B13" s="217" t="s">
        <v>136</v>
      </c>
      <c r="C13" s="218"/>
      <c r="D13" s="218" t="s">
        <v>139</v>
      </c>
      <c r="E13" s="220">
        <v>5000</v>
      </c>
      <c r="F13" s="220">
        <v>5000</v>
      </c>
      <c r="G13" s="221"/>
      <c r="H13" s="222"/>
      <c r="N13" s="209"/>
    </row>
    <row r="14" spans="1:14" ht="12.75">
      <c r="A14" s="224">
        <v>10</v>
      </c>
      <c r="B14" s="217" t="s">
        <v>136</v>
      </c>
      <c r="C14" s="218"/>
      <c r="D14" s="218" t="s">
        <v>165</v>
      </c>
      <c r="E14" s="220">
        <v>20000</v>
      </c>
      <c r="F14" s="220">
        <v>20000</v>
      </c>
      <c r="G14" s="221">
        <v>20000</v>
      </c>
      <c r="H14" s="222"/>
      <c r="N14" s="209"/>
    </row>
    <row r="15" spans="1:14" s="232" customFormat="1" ht="12.75">
      <c r="A15" s="226"/>
      <c r="B15" s="226"/>
      <c r="C15" s="227" t="s">
        <v>142</v>
      </c>
      <c r="D15" s="228"/>
      <c r="E15" s="213">
        <f>E16+E17</f>
        <v>425000</v>
      </c>
      <c r="F15" s="229">
        <f>F16+F17</f>
        <v>25000</v>
      </c>
      <c r="G15" s="229">
        <f>G16+G17</f>
        <v>5000</v>
      </c>
      <c r="H15" s="230"/>
      <c r="I15" s="231"/>
      <c r="J15" s="231"/>
      <c r="K15" s="231"/>
      <c r="L15" s="231"/>
      <c r="M15" s="231"/>
      <c r="N15" s="209"/>
    </row>
    <row r="16" spans="1:14" s="232" customFormat="1" ht="25.5">
      <c r="A16" s="217"/>
      <c r="B16" s="217">
        <v>60.27</v>
      </c>
      <c r="C16" s="233" t="s">
        <v>10</v>
      </c>
      <c r="D16" s="219" t="s">
        <v>11</v>
      </c>
      <c r="E16" s="220">
        <v>400000</v>
      </c>
      <c r="F16" s="234">
        <v>0</v>
      </c>
      <c r="G16" s="221">
        <v>0</v>
      </c>
      <c r="H16" s="235"/>
      <c r="I16" s="231"/>
      <c r="J16" s="231"/>
      <c r="K16" s="231"/>
      <c r="L16" s="231"/>
      <c r="M16" s="231"/>
      <c r="N16" s="209"/>
    </row>
    <row r="17" spans="1:14" s="232" customFormat="1" ht="25.5">
      <c r="A17" s="217"/>
      <c r="B17" s="217">
        <v>60.27</v>
      </c>
      <c r="C17" s="233"/>
      <c r="D17" s="219" t="s">
        <v>123</v>
      </c>
      <c r="E17" s="220">
        <v>25000</v>
      </c>
      <c r="F17" s="220">
        <v>25000</v>
      </c>
      <c r="G17" s="221">
        <v>5000</v>
      </c>
      <c r="H17" s="235"/>
      <c r="I17" s="231"/>
      <c r="J17" s="231"/>
      <c r="K17" s="231"/>
      <c r="L17" s="231"/>
      <c r="M17" s="231"/>
      <c r="N17" s="209"/>
    </row>
    <row r="18" spans="1:14" ht="38.25">
      <c r="A18" s="211"/>
      <c r="B18" s="211"/>
      <c r="C18" s="212" t="s">
        <v>297</v>
      </c>
      <c r="D18" s="236"/>
      <c r="E18" s="213">
        <f>E19+E20+E21</f>
        <v>74000</v>
      </c>
      <c r="F18" s="213">
        <f>F19+F20+F21</f>
        <v>74000</v>
      </c>
      <c r="G18" s="213">
        <f>G19+G20+G21</f>
        <v>20000</v>
      </c>
      <c r="H18" s="237"/>
      <c r="N18" s="209"/>
    </row>
    <row r="19" spans="1:14" ht="12.75">
      <c r="A19" s="217">
        <v>1</v>
      </c>
      <c r="B19" s="217">
        <v>57.27</v>
      </c>
      <c r="C19" s="219"/>
      <c r="D19" s="238" t="s">
        <v>12</v>
      </c>
      <c r="E19" s="220">
        <v>54000</v>
      </c>
      <c r="F19" s="220">
        <v>54000</v>
      </c>
      <c r="G19" s="221">
        <v>20000</v>
      </c>
      <c r="H19" s="222"/>
      <c r="N19" s="209"/>
    </row>
    <row r="20" spans="1:14" ht="12.75">
      <c r="A20" s="217">
        <v>2</v>
      </c>
      <c r="B20" s="217">
        <v>57.27</v>
      </c>
      <c r="C20" s="219"/>
      <c r="D20" s="239" t="s">
        <v>13</v>
      </c>
      <c r="E20" s="220">
        <v>14000</v>
      </c>
      <c r="F20" s="220">
        <v>14000</v>
      </c>
      <c r="G20" s="221"/>
      <c r="H20" s="222"/>
      <c r="N20" s="209"/>
    </row>
    <row r="21" spans="1:14" ht="12.75">
      <c r="A21" s="217">
        <v>3</v>
      </c>
      <c r="B21" s="217">
        <v>57.27</v>
      </c>
      <c r="C21" s="219"/>
      <c r="D21" s="239" t="s">
        <v>114</v>
      </c>
      <c r="E21" s="220">
        <v>6000</v>
      </c>
      <c r="F21" s="220">
        <v>6000</v>
      </c>
      <c r="G21" s="221"/>
      <c r="H21" s="222"/>
      <c r="N21" s="209"/>
    </row>
    <row r="22" spans="1:14" ht="38.25">
      <c r="A22" s="211"/>
      <c r="B22" s="211"/>
      <c r="C22" s="212" t="s">
        <v>296</v>
      </c>
      <c r="D22" s="236"/>
      <c r="E22" s="236">
        <f>E23</f>
        <v>4000</v>
      </c>
      <c r="F22" s="236">
        <f>F23</f>
        <v>4000</v>
      </c>
      <c r="G22" s="236">
        <f>G23</f>
        <v>4000</v>
      </c>
      <c r="H22" s="237"/>
      <c r="N22" s="209"/>
    </row>
    <row r="23" spans="1:14" ht="12.75">
      <c r="A23" s="240">
        <v>1</v>
      </c>
      <c r="B23" s="240">
        <v>57.27</v>
      </c>
      <c r="C23" s="241"/>
      <c r="D23" s="242" t="s">
        <v>14</v>
      </c>
      <c r="E23" s="243">
        <v>4000</v>
      </c>
      <c r="F23" s="243">
        <v>4000</v>
      </c>
      <c r="G23" s="221">
        <v>4000</v>
      </c>
      <c r="H23" s="222"/>
      <c r="N23" s="209"/>
    </row>
    <row r="24" spans="1:14" ht="25.5">
      <c r="A24" s="211"/>
      <c r="B24" s="211"/>
      <c r="C24" s="212" t="s">
        <v>144</v>
      </c>
      <c r="D24" s="236"/>
      <c r="E24" s="236">
        <f>E25+E26+E27+E28</f>
        <v>130000</v>
      </c>
      <c r="F24" s="236">
        <f>F25+F26+F27+F28</f>
        <v>130000</v>
      </c>
      <c r="G24" s="236">
        <f>G25+G26+G27+G28</f>
        <v>40000</v>
      </c>
      <c r="H24" s="237"/>
      <c r="N24" s="209"/>
    </row>
    <row r="25" spans="1:14" s="232" customFormat="1" ht="12.75">
      <c r="A25" s="217">
        <v>1</v>
      </c>
      <c r="B25" s="240">
        <v>57.27</v>
      </c>
      <c r="C25" s="219" t="s">
        <v>125</v>
      </c>
      <c r="D25" s="238" t="s">
        <v>126</v>
      </c>
      <c r="E25" s="220">
        <v>20000</v>
      </c>
      <c r="F25" s="220">
        <v>20000</v>
      </c>
      <c r="G25" s="221"/>
      <c r="H25" s="235"/>
      <c r="I25" s="231"/>
      <c r="J25" s="231"/>
      <c r="K25" s="231"/>
      <c r="L25" s="208"/>
      <c r="M25" s="231"/>
      <c r="N25" s="209"/>
    </row>
    <row r="26" spans="1:14" s="232" customFormat="1" ht="12.75">
      <c r="A26" s="217">
        <v>2</v>
      </c>
      <c r="B26" s="240">
        <v>57.27</v>
      </c>
      <c r="C26" s="219" t="s">
        <v>127</v>
      </c>
      <c r="D26" s="238" t="s">
        <v>128</v>
      </c>
      <c r="E26" s="220">
        <v>80000</v>
      </c>
      <c r="F26" s="220">
        <v>80000</v>
      </c>
      <c r="G26" s="221">
        <v>40000</v>
      </c>
      <c r="H26" s="235"/>
      <c r="I26" s="231"/>
      <c r="J26" s="231"/>
      <c r="K26" s="231"/>
      <c r="L26" s="208"/>
      <c r="M26" s="231"/>
      <c r="N26" s="209"/>
    </row>
    <row r="27" spans="1:14" s="232" customFormat="1" ht="12.75">
      <c r="A27" s="217">
        <v>3</v>
      </c>
      <c r="B27" s="240">
        <v>57.27</v>
      </c>
      <c r="C27" s="219" t="s">
        <v>129</v>
      </c>
      <c r="D27" s="238" t="s">
        <v>126</v>
      </c>
      <c r="E27" s="220">
        <v>20000</v>
      </c>
      <c r="F27" s="220">
        <v>20000</v>
      </c>
      <c r="G27" s="221"/>
      <c r="H27" s="235"/>
      <c r="I27" s="231"/>
      <c r="J27" s="231"/>
      <c r="K27" s="231"/>
      <c r="L27" s="208"/>
      <c r="M27" s="231"/>
      <c r="N27" s="209"/>
    </row>
    <row r="28" spans="1:14" ht="12.75">
      <c r="A28" s="217">
        <v>4</v>
      </c>
      <c r="B28" s="240">
        <v>57.27</v>
      </c>
      <c r="C28" s="219" t="s">
        <v>130</v>
      </c>
      <c r="D28" s="238" t="s">
        <v>126</v>
      </c>
      <c r="E28" s="220">
        <v>10000</v>
      </c>
      <c r="F28" s="220">
        <v>10000</v>
      </c>
      <c r="G28" s="221"/>
      <c r="H28" s="222"/>
      <c r="N28" s="209"/>
    </row>
    <row r="29" spans="1:14" ht="12.75">
      <c r="A29" s="211"/>
      <c r="B29" s="211"/>
      <c r="C29" s="212" t="s">
        <v>145</v>
      </c>
      <c r="D29" s="236"/>
      <c r="E29" s="236">
        <f>E30+E34+E32+E36+E45+E51</f>
        <v>2028177</v>
      </c>
      <c r="F29" s="236">
        <f>F30+F34+F32+F36+F45+F51</f>
        <v>1978177</v>
      </c>
      <c r="G29" s="236">
        <f>G30+G34+G32+G36+G45+G51</f>
        <v>1087500</v>
      </c>
      <c r="H29" s="237"/>
      <c r="N29" s="209"/>
    </row>
    <row r="30" spans="1:14" ht="12.75">
      <c r="A30" s="244"/>
      <c r="B30" s="244"/>
      <c r="C30" s="245" t="s">
        <v>146</v>
      </c>
      <c r="D30" s="246"/>
      <c r="E30" s="246">
        <f>E31</f>
        <v>1500</v>
      </c>
      <c r="F30" s="246">
        <f>F31</f>
        <v>1500</v>
      </c>
      <c r="G30" s="246">
        <f>G31</f>
        <v>1500</v>
      </c>
      <c r="H30" s="222"/>
      <c r="N30" s="209"/>
    </row>
    <row r="31" spans="1:14" s="250" customFormat="1" ht="25.5">
      <c r="A31" s="217">
        <v>1</v>
      </c>
      <c r="B31" s="217">
        <v>59.27</v>
      </c>
      <c r="C31" s="219" t="s">
        <v>29</v>
      </c>
      <c r="D31" s="239" t="s">
        <v>30</v>
      </c>
      <c r="E31" s="220">
        <v>1500</v>
      </c>
      <c r="F31" s="220">
        <v>1500</v>
      </c>
      <c r="G31" s="247">
        <v>1500</v>
      </c>
      <c r="H31" s="248"/>
      <c r="I31" s="249"/>
      <c r="J31" s="249"/>
      <c r="K31" s="249"/>
      <c r="L31" s="249"/>
      <c r="M31" s="249"/>
      <c r="N31" s="209"/>
    </row>
    <row r="32" spans="1:14" s="250" customFormat="1" ht="25.5">
      <c r="A32" s="244"/>
      <c r="B32" s="244"/>
      <c r="C32" s="245" t="s">
        <v>147</v>
      </c>
      <c r="D32" s="246"/>
      <c r="E32" s="251">
        <f>E33</f>
        <v>100000</v>
      </c>
      <c r="F32" s="251">
        <f>F33</f>
        <v>100000</v>
      </c>
      <c r="G32" s="251">
        <f>G33</f>
        <v>0</v>
      </c>
      <c r="H32" s="248"/>
      <c r="I32" s="249"/>
      <c r="J32" s="249"/>
      <c r="K32" s="249"/>
      <c r="L32" s="249"/>
      <c r="M32" s="249"/>
      <c r="N32" s="209"/>
    </row>
    <row r="33" spans="1:14" ht="12.75">
      <c r="A33" s="217">
        <v>1</v>
      </c>
      <c r="B33" s="217">
        <v>59.27</v>
      </c>
      <c r="C33" s="219"/>
      <c r="D33" s="219" t="s">
        <v>135</v>
      </c>
      <c r="E33" s="220">
        <v>100000</v>
      </c>
      <c r="F33" s="220">
        <v>100000</v>
      </c>
      <c r="G33" s="221">
        <v>0</v>
      </c>
      <c r="H33" s="222"/>
      <c r="N33" s="209"/>
    </row>
    <row r="34" spans="1:14" s="249" customFormat="1" ht="12.75">
      <c r="A34" s="244"/>
      <c r="B34" s="244"/>
      <c r="C34" s="245" t="s">
        <v>148</v>
      </c>
      <c r="D34" s="246"/>
      <c r="E34" s="251">
        <f>E35</f>
        <v>60000</v>
      </c>
      <c r="F34" s="251">
        <f>F35</f>
        <v>60000</v>
      </c>
      <c r="G34" s="251">
        <f>G35</f>
        <v>20000</v>
      </c>
      <c r="H34" s="248"/>
      <c r="N34" s="209"/>
    </row>
    <row r="35" spans="1:14" s="249" customFormat="1" ht="25.5">
      <c r="A35" s="217">
        <v>1</v>
      </c>
      <c r="B35" s="217">
        <v>59.27</v>
      </c>
      <c r="C35" s="219" t="s">
        <v>87</v>
      </c>
      <c r="D35" s="239" t="s">
        <v>88</v>
      </c>
      <c r="E35" s="220">
        <v>60000</v>
      </c>
      <c r="F35" s="220">
        <v>60000</v>
      </c>
      <c r="G35" s="247">
        <v>20000</v>
      </c>
      <c r="H35" s="248"/>
      <c r="N35" s="209"/>
    </row>
    <row r="36" spans="1:14" s="249" customFormat="1" ht="12.75">
      <c r="A36" s="244"/>
      <c r="B36" s="244"/>
      <c r="C36" s="245" t="s">
        <v>149</v>
      </c>
      <c r="D36" s="246"/>
      <c r="E36" s="246">
        <f>E37+E44+E39+E42+E43</f>
        <v>770000</v>
      </c>
      <c r="F36" s="246">
        <f>F37+F44+F39+F42+F43</f>
        <v>720000</v>
      </c>
      <c r="G36" s="246">
        <f>G37+G38+G40+G42+G43+G44</f>
        <v>225000</v>
      </c>
      <c r="H36" s="248"/>
      <c r="N36" s="209"/>
    </row>
    <row r="37" spans="1:14" s="249" customFormat="1" ht="25.5">
      <c r="A37" s="217">
        <v>1</v>
      </c>
      <c r="B37" s="217">
        <v>59.27</v>
      </c>
      <c r="C37" s="219" t="s">
        <v>122</v>
      </c>
      <c r="D37" s="239" t="s">
        <v>15</v>
      </c>
      <c r="E37" s="220">
        <v>50000</v>
      </c>
      <c r="F37" s="220">
        <v>50000</v>
      </c>
      <c r="G37" s="247">
        <v>25000</v>
      </c>
      <c r="H37" s="252"/>
      <c r="N37" s="209"/>
    </row>
    <row r="38" spans="1:14" s="249" customFormat="1" ht="25.5">
      <c r="A38" s="253"/>
      <c r="B38" s="253"/>
      <c r="C38" s="254" t="s">
        <v>181</v>
      </c>
      <c r="D38" s="239" t="s">
        <v>182</v>
      </c>
      <c r="E38" s="255">
        <v>350000</v>
      </c>
      <c r="F38" s="255">
        <v>350000</v>
      </c>
      <c r="G38" s="247">
        <v>0</v>
      </c>
      <c r="H38" s="252" t="s">
        <v>295</v>
      </c>
      <c r="N38" s="209"/>
    </row>
    <row r="39" spans="1:14" s="249" customFormat="1" ht="12.75">
      <c r="A39" s="433">
        <v>2</v>
      </c>
      <c r="B39" s="433">
        <v>59.27</v>
      </c>
      <c r="C39" s="439" t="s">
        <v>183</v>
      </c>
      <c r="D39" s="239" t="s">
        <v>16</v>
      </c>
      <c r="E39" s="436">
        <v>250000</v>
      </c>
      <c r="F39" s="436">
        <v>250000</v>
      </c>
      <c r="G39" s="256"/>
      <c r="H39" s="248"/>
      <c r="N39" s="209"/>
    </row>
    <row r="40" spans="1:14" s="249" customFormat="1" ht="12.75">
      <c r="A40" s="434"/>
      <c r="B40" s="434"/>
      <c r="C40" s="440"/>
      <c r="D40" s="239" t="s">
        <v>17</v>
      </c>
      <c r="E40" s="437"/>
      <c r="F40" s="437"/>
      <c r="G40" s="257">
        <v>50000</v>
      </c>
      <c r="H40" s="248"/>
      <c r="N40" s="209"/>
    </row>
    <row r="41" spans="1:14" s="249" customFormat="1" ht="12.75">
      <c r="A41" s="435"/>
      <c r="B41" s="435"/>
      <c r="C41" s="441"/>
      <c r="D41" s="239" t="s">
        <v>18</v>
      </c>
      <c r="E41" s="438"/>
      <c r="F41" s="438"/>
      <c r="G41" s="261"/>
      <c r="H41" s="248"/>
      <c r="N41" s="209"/>
    </row>
    <row r="42" spans="1:14" s="249" customFormat="1" ht="25.5">
      <c r="A42" s="258">
        <v>3</v>
      </c>
      <c r="B42" s="258">
        <v>59.27</v>
      </c>
      <c r="C42" s="259" t="s">
        <v>184</v>
      </c>
      <c r="D42" s="239" t="s">
        <v>19</v>
      </c>
      <c r="E42" s="260">
        <v>20000</v>
      </c>
      <c r="F42" s="260">
        <v>20000</v>
      </c>
      <c r="G42" s="247">
        <v>0</v>
      </c>
      <c r="H42" s="248"/>
      <c r="N42" s="209"/>
    </row>
    <row r="43" spans="1:14" s="249" customFormat="1" ht="25.5">
      <c r="A43" s="258">
        <v>4</v>
      </c>
      <c r="B43" s="258">
        <v>59.27</v>
      </c>
      <c r="C43" s="259" t="s">
        <v>20</v>
      </c>
      <c r="D43" s="239" t="s">
        <v>21</v>
      </c>
      <c r="E43" s="260">
        <v>50000</v>
      </c>
      <c r="F43" s="260">
        <v>0</v>
      </c>
      <c r="G43" s="247">
        <v>0</v>
      </c>
      <c r="H43" s="248"/>
      <c r="N43" s="209"/>
    </row>
    <row r="44" spans="1:14" s="249" customFormat="1" ht="12.75">
      <c r="A44" s="258">
        <v>5</v>
      </c>
      <c r="B44" s="258" t="s">
        <v>154</v>
      </c>
      <c r="C44" s="259" t="s">
        <v>159</v>
      </c>
      <c r="D44" s="239" t="s">
        <v>158</v>
      </c>
      <c r="E44" s="260">
        <v>400000</v>
      </c>
      <c r="F44" s="260">
        <v>400000</v>
      </c>
      <c r="G44" s="247">
        <v>150000</v>
      </c>
      <c r="H44" s="248"/>
      <c r="N44" s="209"/>
    </row>
    <row r="45" spans="1:14" s="249" customFormat="1" ht="12.75">
      <c r="A45" s="244"/>
      <c r="B45" s="217"/>
      <c r="C45" s="245" t="s">
        <v>150</v>
      </c>
      <c r="D45" s="246"/>
      <c r="E45" s="251">
        <f>E46+E47+E48+E49+E50</f>
        <v>240000</v>
      </c>
      <c r="F45" s="251">
        <f>F46+F47+F48+F49+F50</f>
        <v>240000</v>
      </c>
      <c r="G45" s="251">
        <f>G46+G47+G48+G49+G50</f>
        <v>81000</v>
      </c>
      <c r="H45" s="248"/>
      <c r="N45" s="209"/>
    </row>
    <row r="46" spans="1:14" s="265" customFormat="1" ht="12.75">
      <c r="A46" s="217">
        <v>1</v>
      </c>
      <c r="B46" s="217">
        <v>59.27</v>
      </c>
      <c r="C46" s="262" t="s">
        <v>108</v>
      </c>
      <c r="D46" s="239" t="s">
        <v>115</v>
      </c>
      <c r="E46" s="220">
        <v>100000</v>
      </c>
      <c r="F46" s="220">
        <v>100000</v>
      </c>
      <c r="G46" s="263">
        <v>31000</v>
      </c>
      <c r="H46" s="264"/>
      <c r="N46" s="209"/>
    </row>
    <row r="47" spans="1:14" s="265" customFormat="1" ht="25.5">
      <c r="A47" s="217">
        <v>2</v>
      </c>
      <c r="B47" s="217">
        <v>59.27</v>
      </c>
      <c r="C47" s="262" t="s">
        <v>109</v>
      </c>
      <c r="D47" s="239" t="s">
        <v>110</v>
      </c>
      <c r="E47" s="220">
        <v>60000</v>
      </c>
      <c r="F47" s="220">
        <v>60000</v>
      </c>
      <c r="G47" s="263">
        <v>20000</v>
      </c>
      <c r="H47" s="264"/>
      <c r="N47" s="209"/>
    </row>
    <row r="48" spans="1:14" s="265" customFormat="1" ht="12.75">
      <c r="A48" s="217">
        <v>3</v>
      </c>
      <c r="B48" s="217">
        <v>59.27</v>
      </c>
      <c r="C48" s="262" t="s">
        <v>131</v>
      </c>
      <c r="D48" s="239" t="s">
        <v>132</v>
      </c>
      <c r="E48" s="220">
        <v>40000</v>
      </c>
      <c r="F48" s="220">
        <v>40000</v>
      </c>
      <c r="G48" s="263">
        <v>10000</v>
      </c>
      <c r="H48" s="264"/>
      <c r="N48" s="209"/>
    </row>
    <row r="49" spans="1:14" s="265" customFormat="1" ht="12.75">
      <c r="A49" s="217">
        <v>4</v>
      </c>
      <c r="B49" s="217">
        <v>59.27</v>
      </c>
      <c r="C49" s="262" t="s">
        <v>133</v>
      </c>
      <c r="D49" s="239" t="s">
        <v>111</v>
      </c>
      <c r="E49" s="220">
        <v>20000</v>
      </c>
      <c r="F49" s="220">
        <v>20000</v>
      </c>
      <c r="G49" s="263">
        <v>10000</v>
      </c>
      <c r="H49" s="264"/>
      <c r="N49" s="209"/>
    </row>
    <row r="50" spans="1:14" s="265" customFormat="1" ht="12.75">
      <c r="A50" s="217">
        <v>5</v>
      </c>
      <c r="B50" s="217">
        <v>59.27</v>
      </c>
      <c r="C50" s="262" t="s">
        <v>134</v>
      </c>
      <c r="D50" s="239" t="s">
        <v>112</v>
      </c>
      <c r="E50" s="220">
        <v>20000</v>
      </c>
      <c r="F50" s="220">
        <v>20000</v>
      </c>
      <c r="G50" s="263">
        <v>10000</v>
      </c>
      <c r="H50" s="264"/>
      <c r="N50" s="209"/>
    </row>
    <row r="51" spans="1:14" s="265" customFormat="1" ht="25.5">
      <c r="A51" s="244"/>
      <c r="B51" s="217"/>
      <c r="C51" s="245" t="s">
        <v>151</v>
      </c>
      <c r="D51" s="246"/>
      <c r="E51" s="246">
        <f>E52+E58+E57</f>
        <v>856677</v>
      </c>
      <c r="F51" s="246">
        <f>F52+F58+F57</f>
        <v>856677</v>
      </c>
      <c r="G51" s="246">
        <f>G52+G58+G57</f>
        <v>760000</v>
      </c>
      <c r="H51" s="264"/>
      <c r="N51" s="209"/>
    </row>
    <row r="52" spans="1:14" s="265" customFormat="1" ht="12.75">
      <c r="A52" s="414">
        <v>1</v>
      </c>
      <c r="B52" s="433">
        <v>59.27</v>
      </c>
      <c r="C52" s="427" t="s">
        <v>22</v>
      </c>
      <c r="D52" s="267" t="s">
        <v>23</v>
      </c>
      <c r="E52" s="268">
        <v>562435</v>
      </c>
      <c r="F52" s="268">
        <v>562435</v>
      </c>
      <c r="G52" s="263">
        <v>560000</v>
      </c>
      <c r="H52" s="264"/>
      <c r="N52" s="209"/>
    </row>
    <row r="53" spans="1:14" s="265" customFormat="1" ht="12.75">
      <c r="A53" s="415"/>
      <c r="B53" s="434"/>
      <c r="C53" s="428"/>
      <c r="D53" s="267" t="s">
        <v>155</v>
      </c>
      <c r="E53" s="269"/>
      <c r="F53" s="269"/>
      <c r="G53" s="263"/>
      <c r="H53" s="264"/>
      <c r="N53" s="209"/>
    </row>
    <row r="54" spans="1:14" s="265" customFormat="1" ht="12.75">
      <c r="A54" s="415"/>
      <c r="B54" s="434"/>
      <c r="C54" s="428"/>
      <c r="D54" s="267" t="s">
        <v>24</v>
      </c>
      <c r="E54" s="269"/>
      <c r="F54" s="269"/>
      <c r="G54" s="263"/>
      <c r="H54" s="264"/>
      <c r="N54" s="209"/>
    </row>
    <row r="55" spans="1:14" s="265" customFormat="1" ht="12.75">
      <c r="A55" s="415"/>
      <c r="B55" s="434"/>
      <c r="C55" s="428"/>
      <c r="D55" s="267" t="s">
        <v>25</v>
      </c>
      <c r="E55" s="269"/>
      <c r="F55" s="269"/>
      <c r="G55" s="263"/>
      <c r="H55" s="264"/>
      <c r="N55" s="209"/>
    </row>
    <row r="56" spans="1:14" s="265" customFormat="1" ht="12.75">
      <c r="A56" s="416"/>
      <c r="B56" s="435"/>
      <c r="C56" s="429"/>
      <c r="D56" s="267" t="s">
        <v>26</v>
      </c>
      <c r="E56" s="270"/>
      <c r="F56" s="270"/>
      <c r="G56" s="263"/>
      <c r="H56" s="264"/>
      <c r="N56" s="209"/>
    </row>
    <row r="57" spans="1:14" s="272" customFormat="1" ht="25.5">
      <c r="A57" s="240">
        <v>2</v>
      </c>
      <c r="B57" s="217">
        <v>59.27</v>
      </c>
      <c r="C57" s="241" t="s">
        <v>163</v>
      </c>
      <c r="D57" s="267" t="s">
        <v>28</v>
      </c>
      <c r="E57" s="243">
        <v>94242</v>
      </c>
      <c r="F57" s="243">
        <v>94242</v>
      </c>
      <c r="G57" s="242">
        <v>0</v>
      </c>
      <c r="H57" s="271"/>
      <c r="N57" s="209"/>
    </row>
    <row r="58" spans="1:14" s="272" customFormat="1" ht="12.75">
      <c r="A58" s="240">
        <v>3</v>
      </c>
      <c r="B58" s="217" t="s">
        <v>154</v>
      </c>
      <c r="C58" s="241"/>
      <c r="D58" s="241" t="s">
        <v>156</v>
      </c>
      <c r="E58" s="243">
        <v>200000</v>
      </c>
      <c r="F58" s="243">
        <v>200000</v>
      </c>
      <c r="G58" s="242">
        <v>200000</v>
      </c>
      <c r="H58" s="240" t="s">
        <v>226</v>
      </c>
      <c r="N58" s="209"/>
    </row>
    <row r="59" spans="1:14" s="272" customFormat="1" ht="25.5">
      <c r="A59" s="273"/>
      <c r="B59" s="274"/>
      <c r="C59" s="275" t="s">
        <v>227</v>
      </c>
      <c r="D59" s="276"/>
      <c r="E59" s="277">
        <f>E60+E67+E87+E94+E99+E103+E109+E116+E120</f>
        <v>1104200</v>
      </c>
      <c r="F59" s="277">
        <f>F60+F67+F87+F94+F99+F103+F109+F116+F120</f>
        <v>447500</v>
      </c>
      <c r="G59" s="277">
        <f>G60+G67+G87+G94+G99+G103+G109+G116+G120</f>
        <v>190500</v>
      </c>
      <c r="H59" s="278"/>
      <c r="N59" s="209"/>
    </row>
    <row r="60" spans="1:14" s="272" customFormat="1" ht="25.5">
      <c r="A60" s="279">
        <v>1</v>
      </c>
      <c r="B60" s="280" t="s">
        <v>217</v>
      </c>
      <c r="C60" s="281" t="s">
        <v>228</v>
      </c>
      <c r="D60" s="282" t="s">
        <v>179</v>
      </c>
      <c r="E60" s="283">
        <f>SUM(E61:E66)</f>
        <v>250000</v>
      </c>
      <c r="F60" s="283">
        <v>120000</v>
      </c>
      <c r="G60" s="283">
        <v>100000</v>
      </c>
      <c r="H60" s="284"/>
      <c r="N60" s="209"/>
    </row>
    <row r="61" spans="1:14" s="272" customFormat="1" ht="12.75">
      <c r="A61" s="414"/>
      <c r="B61" s="414"/>
      <c r="C61" s="430"/>
      <c r="D61" s="285" t="s">
        <v>229</v>
      </c>
      <c r="E61" s="286">
        <v>50000</v>
      </c>
      <c r="F61" s="286"/>
      <c r="G61" s="286"/>
      <c r="H61" s="271"/>
      <c r="N61" s="209"/>
    </row>
    <row r="62" spans="1:14" s="272" customFormat="1" ht="12.75">
      <c r="A62" s="415"/>
      <c r="B62" s="415"/>
      <c r="C62" s="431"/>
      <c r="D62" s="285" t="s">
        <v>230</v>
      </c>
      <c r="E62" s="286">
        <v>25000</v>
      </c>
      <c r="F62" s="286"/>
      <c r="G62" s="286"/>
      <c r="H62" s="271"/>
      <c r="J62" s="287"/>
      <c r="N62" s="209"/>
    </row>
    <row r="63" spans="1:14" s="272" customFormat="1" ht="12.75">
      <c r="A63" s="415"/>
      <c r="B63" s="415"/>
      <c r="C63" s="431"/>
      <c r="D63" s="285" t="s">
        <v>231</v>
      </c>
      <c r="E63" s="286">
        <v>50000</v>
      </c>
      <c r="F63" s="286"/>
      <c r="G63" s="286"/>
      <c r="H63" s="271"/>
      <c r="N63" s="209"/>
    </row>
    <row r="64" spans="1:14" s="272" customFormat="1" ht="12.75">
      <c r="A64" s="415"/>
      <c r="B64" s="415"/>
      <c r="C64" s="431"/>
      <c r="D64" s="288" t="s">
        <v>232</v>
      </c>
      <c r="E64" s="286">
        <v>55000</v>
      </c>
      <c r="F64" s="286"/>
      <c r="G64" s="286"/>
      <c r="H64" s="271"/>
      <c r="N64" s="209"/>
    </row>
    <row r="65" spans="1:14" s="272" customFormat="1" ht="12.75">
      <c r="A65" s="415"/>
      <c r="B65" s="415"/>
      <c r="C65" s="431"/>
      <c r="D65" s="289" t="s">
        <v>233</v>
      </c>
      <c r="E65" s="290">
        <v>40000</v>
      </c>
      <c r="F65" s="290"/>
      <c r="G65" s="290"/>
      <c r="H65" s="271"/>
      <c r="N65" s="209"/>
    </row>
    <row r="66" spans="1:14" s="272" customFormat="1" ht="12.75">
      <c r="A66" s="416"/>
      <c r="B66" s="416"/>
      <c r="C66" s="432"/>
      <c r="D66" s="291" t="s">
        <v>234</v>
      </c>
      <c r="E66" s="290">
        <v>30000</v>
      </c>
      <c r="F66" s="290"/>
      <c r="G66" s="290"/>
      <c r="H66" s="271"/>
      <c r="N66" s="209"/>
    </row>
    <row r="67" spans="1:14" s="272" customFormat="1" ht="12.75">
      <c r="A67" s="279">
        <v>2</v>
      </c>
      <c r="B67" s="292" t="s">
        <v>217</v>
      </c>
      <c r="C67" s="293" t="s">
        <v>235</v>
      </c>
      <c r="D67" s="282" t="s">
        <v>179</v>
      </c>
      <c r="E67" s="283">
        <f>SUM(E68:E86)</f>
        <v>290000</v>
      </c>
      <c r="F67" s="283">
        <v>85000</v>
      </c>
      <c r="G67" s="283">
        <f>G68+G76+G84</f>
        <v>30000</v>
      </c>
      <c r="H67" s="284"/>
      <c r="N67" s="209"/>
    </row>
    <row r="68" spans="1:14" s="272" customFormat="1" ht="12.75">
      <c r="A68" s="433"/>
      <c r="B68" s="433"/>
      <c r="C68" s="417" t="s">
        <v>236</v>
      </c>
      <c r="D68" s="262" t="s">
        <v>237</v>
      </c>
      <c r="E68" s="290">
        <v>30000</v>
      </c>
      <c r="F68" s="290"/>
      <c r="G68" s="290">
        <v>10000</v>
      </c>
      <c r="H68" s="271"/>
      <c r="N68" s="209"/>
    </row>
    <row r="69" spans="1:14" s="272" customFormat="1" ht="12.75">
      <c r="A69" s="434"/>
      <c r="B69" s="434"/>
      <c r="C69" s="418"/>
      <c r="D69" s="294" t="s">
        <v>238</v>
      </c>
      <c r="E69" s="290">
        <v>15000</v>
      </c>
      <c r="F69" s="290"/>
      <c r="G69" s="290"/>
      <c r="H69" s="271"/>
      <c r="N69" s="209"/>
    </row>
    <row r="70" spans="1:14" s="272" customFormat="1" ht="12.75">
      <c r="A70" s="434"/>
      <c r="B70" s="434"/>
      <c r="C70" s="418"/>
      <c r="D70" s="294" t="s">
        <v>239</v>
      </c>
      <c r="E70" s="290">
        <v>15000</v>
      </c>
      <c r="F70" s="290"/>
      <c r="G70" s="290"/>
      <c r="H70" s="271"/>
      <c r="N70" s="209"/>
    </row>
    <row r="71" spans="1:14" s="272" customFormat="1" ht="12.75">
      <c r="A71" s="434"/>
      <c r="B71" s="434"/>
      <c r="C71" s="417" t="s">
        <v>240</v>
      </c>
      <c r="D71" s="295" t="s">
        <v>241</v>
      </c>
      <c r="E71" s="290">
        <v>40000</v>
      </c>
      <c r="F71" s="290"/>
      <c r="G71" s="296"/>
      <c r="H71" s="271"/>
      <c r="N71" s="209"/>
    </row>
    <row r="72" spans="1:14" s="272" customFormat="1" ht="12.75">
      <c r="A72" s="434"/>
      <c r="B72" s="434"/>
      <c r="C72" s="418"/>
      <c r="D72" s="295" t="s">
        <v>242</v>
      </c>
      <c r="E72" s="271">
        <v>10000</v>
      </c>
      <c r="F72" s="290"/>
      <c r="G72" s="297"/>
      <c r="H72" s="271"/>
      <c r="N72" s="209"/>
    </row>
    <row r="73" spans="1:14" s="272" customFormat="1" ht="12.75">
      <c r="A73" s="434"/>
      <c r="B73" s="434"/>
      <c r="C73" s="418"/>
      <c r="D73" s="295" t="s">
        <v>243</v>
      </c>
      <c r="E73" s="290">
        <v>20000</v>
      </c>
      <c r="F73" s="290"/>
      <c r="G73" s="297"/>
      <c r="H73" s="271"/>
      <c r="N73" s="209"/>
    </row>
    <row r="74" spans="1:14" s="272" customFormat="1" ht="12.75">
      <c r="A74" s="434"/>
      <c r="B74" s="434"/>
      <c r="C74" s="418"/>
      <c r="D74" s="298" t="s">
        <v>244</v>
      </c>
      <c r="E74" s="290">
        <v>13000</v>
      </c>
      <c r="F74" s="290"/>
      <c r="G74" s="297"/>
      <c r="H74" s="271"/>
      <c r="N74" s="209"/>
    </row>
    <row r="75" spans="1:14" s="272" customFormat="1" ht="12.75">
      <c r="A75" s="434"/>
      <c r="B75" s="434"/>
      <c r="C75" s="417" t="s">
        <v>245</v>
      </c>
      <c r="D75" s="298" t="s">
        <v>246</v>
      </c>
      <c r="E75" s="290">
        <v>20000</v>
      </c>
      <c r="F75" s="290"/>
      <c r="G75" s="297"/>
      <c r="H75" s="271"/>
      <c r="N75" s="209"/>
    </row>
    <row r="76" spans="1:14" s="272" customFormat="1" ht="12.75">
      <c r="A76" s="434"/>
      <c r="B76" s="434"/>
      <c r="C76" s="418"/>
      <c r="D76" s="295" t="s">
        <v>247</v>
      </c>
      <c r="E76" s="290">
        <v>2000</v>
      </c>
      <c r="F76" s="290"/>
      <c r="G76" s="297">
        <v>10000</v>
      </c>
      <c r="H76" s="271"/>
      <c r="N76" s="209"/>
    </row>
    <row r="77" spans="1:14" s="272" customFormat="1" ht="12.75">
      <c r="A77" s="434"/>
      <c r="B77" s="434"/>
      <c r="C77" s="418"/>
      <c r="D77" s="295" t="s">
        <v>238</v>
      </c>
      <c r="E77" s="290">
        <v>20000</v>
      </c>
      <c r="F77" s="290"/>
      <c r="G77" s="297"/>
      <c r="H77" s="271"/>
      <c r="N77" s="209"/>
    </row>
    <row r="78" spans="1:14" s="272" customFormat="1" ht="12.75">
      <c r="A78" s="434"/>
      <c r="B78" s="434"/>
      <c r="C78" s="418"/>
      <c r="D78" s="295" t="s">
        <v>243</v>
      </c>
      <c r="E78" s="290">
        <v>20000</v>
      </c>
      <c r="F78" s="290"/>
      <c r="G78" s="297"/>
      <c r="H78" s="271"/>
      <c r="N78" s="209"/>
    </row>
    <row r="79" spans="1:14" s="272" customFormat="1" ht="12.75">
      <c r="A79" s="434"/>
      <c r="B79" s="434"/>
      <c r="C79" s="417" t="s">
        <v>248</v>
      </c>
      <c r="D79" s="298" t="s">
        <v>246</v>
      </c>
      <c r="E79" s="290">
        <v>10000</v>
      </c>
      <c r="F79" s="290"/>
      <c r="G79" s="297"/>
      <c r="H79" s="271"/>
      <c r="N79" s="209"/>
    </row>
    <row r="80" spans="1:14" s="272" customFormat="1" ht="12.75">
      <c r="A80" s="434"/>
      <c r="B80" s="434"/>
      <c r="C80" s="418"/>
      <c r="D80" s="295" t="s">
        <v>238</v>
      </c>
      <c r="E80" s="290">
        <v>15000</v>
      </c>
      <c r="F80" s="290"/>
      <c r="G80" s="297"/>
      <c r="H80" s="271"/>
      <c r="N80" s="209"/>
    </row>
    <row r="81" spans="1:14" s="272" customFormat="1" ht="12.75">
      <c r="A81" s="434"/>
      <c r="B81" s="434"/>
      <c r="C81" s="418"/>
      <c r="D81" s="295" t="s">
        <v>249</v>
      </c>
      <c r="E81" s="290">
        <v>10000</v>
      </c>
      <c r="F81" s="290"/>
      <c r="G81" s="299"/>
      <c r="H81" s="271"/>
      <c r="N81" s="209"/>
    </row>
    <row r="82" spans="1:14" s="272" customFormat="1" ht="12.75">
      <c r="A82" s="434"/>
      <c r="B82" s="434"/>
      <c r="C82" s="300" t="s">
        <v>250</v>
      </c>
      <c r="D82" s="298" t="s">
        <v>251</v>
      </c>
      <c r="E82" s="290">
        <v>8000</v>
      </c>
      <c r="F82" s="290"/>
      <c r="G82" s="296"/>
      <c r="H82" s="271"/>
      <c r="N82" s="209"/>
    </row>
    <row r="83" spans="1:14" s="272" customFormat="1" ht="12.75">
      <c r="A83" s="434"/>
      <c r="B83" s="434"/>
      <c r="C83" s="300" t="s">
        <v>252</v>
      </c>
      <c r="D83" s="298" t="s">
        <v>253</v>
      </c>
      <c r="E83" s="290">
        <v>8000</v>
      </c>
      <c r="F83" s="290"/>
      <c r="G83" s="297"/>
      <c r="H83" s="271"/>
      <c r="N83" s="209"/>
    </row>
    <row r="84" spans="1:14" s="272" customFormat="1" ht="12.75">
      <c r="A84" s="434"/>
      <c r="B84" s="434"/>
      <c r="C84" s="300" t="s">
        <v>254</v>
      </c>
      <c r="D84" s="298" t="s">
        <v>251</v>
      </c>
      <c r="E84" s="290">
        <v>8000</v>
      </c>
      <c r="F84" s="290"/>
      <c r="G84" s="297">
        <v>10000</v>
      </c>
      <c r="H84" s="271"/>
      <c r="N84" s="209"/>
    </row>
    <row r="85" spans="1:14" s="272" customFormat="1" ht="12.75">
      <c r="A85" s="434"/>
      <c r="B85" s="434"/>
      <c r="C85" s="417" t="s">
        <v>255</v>
      </c>
      <c r="D85" s="298" t="s">
        <v>251</v>
      </c>
      <c r="E85" s="290">
        <v>8000</v>
      </c>
      <c r="F85" s="290"/>
      <c r="G85" s="297"/>
      <c r="H85" s="271"/>
      <c r="N85" s="209"/>
    </row>
    <row r="86" spans="1:14" s="302" customFormat="1" ht="12.75">
      <c r="A86" s="435"/>
      <c r="B86" s="435"/>
      <c r="C86" s="419"/>
      <c r="D86" s="295" t="s">
        <v>238</v>
      </c>
      <c r="E86" s="290">
        <v>18000</v>
      </c>
      <c r="F86" s="290"/>
      <c r="G86" s="299"/>
      <c r="H86" s="301"/>
      <c r="N86" s="209"/>
    </row>
    <row r="87" spans="1:14" s="272" customFormat="1" ht="25.5">
      <c r="A87" s="279">
        <v>3</v>
      </c>
      <c r="B87" s="280" t="s">
        <v>217</v>
      </c>
      <c r="C87" s="303" t="s">
        <v>256</v>
      </c>
      <c r="D87" s="282" t="s">
        <v>179</v>
      </c>
      <c r="E87" s="283">
        <f>SUM(E88:E93)</f>
        <v>102500</v>
      </c>
      <c r="F87" s="283">
        <v>35500</v>
      </c>
      <c r="G87" s="283">
        <f>G88+G89+G90+G91</f>
        <v>5500</v>
      </c>
      <c r="H87" s="284"/>
      <c r="N87" s="209"/>
    </row>
    <row r="88" spans="1:14" s="272" customFormat="1" ht="12.75">
      <c r="A88" s="414"/>
      <c r="B88" s="414"/>
      <c r="C88" s="427"/>
      <c r="D88" s="289" t="s">
        <v>257</v>
      </c>
      <c r="E88" s="290">
        <v>5500</v>
      </c>
      <c r="F88" s="290"/>
      <c r="G88" s="290">
        <v>5500</v>
      </c>
      <c r="H88" s="271"/>
      <c r="N88" s="209"/>
    </row>
    <row r="89" spans="1:14" s="272" customFormat="1" ht="25.5">
      <c r="A89" s="415"/>
      <c r="B89" s="415"/>
      <c r="C89" s="428"/>
      <c r="D89" s="304" t="s">
        <v>258</v>
      </c>
      <c r="E89" s="290">
        <v>35000</v>
      </c>
      <c r="F89" s="290"/>
      <c r="G89" s="290"/>
      <c r="H89" s="271"/>
      <c r="N89" s="209"/>
    </row>
    <row r="90" spans="1:14" s="272" customFormat="1" ht="12.75">
      <c r="A90" s="415"/>
      <c r="B90" s="415"/>
      <c r="C90" s="428"/>
      <c r="D90" s="241" t="s">
        <v>259</v>
      </c>
      <c r="E90" s="290">
        <v>20000</v>
      </c>
      <c r="F90" s="290"/>
      <c r="G90" s="290"/>
      <c r="H90" s="301"/>
      <c r="N90" s="209"/>
    </row>
    <row r="91" spans="1:14" s="272" customFormat="1" ht="12.75">
      <c r="A91" s="415"/>
      <c r="B91" s="415"/>
      <c r="C91" s="428"/>
      <c r="D91" s="241" t="s">
        <v>260</v>
      </c>
      <c r="E91" s="290">
        <v>8000</v>
      </c>
      <c r="F91" s="290"/>
      <c r="G91" s="290"/>
      <c r="H91" s="271"/>
      <c r="N91" s="209"/>
    </row>
    <row r="92" spans="1:14" s="272" customFormat="1" ht="12.75">
      <c r="A92" s="415"/>
      <c r="B92" s="415"/>
      <c r="C92" s="428"/>
      <c r="D92" s="304" t="s">
        <v>261</v>
      </c>
      <c r="E92" s="290">
        <v>9000</v>
      </c>
      <c r="F92" s="290"/>
      <c r="G92" s="290"/>
      <c r="H92" s="271"/>
      <c r="N92" s="209"/>
    </row>
    <row r="93" spans="1:14" s="272" customFormat="1" ht="12.75">
      <c r="A93" s="416"/>
      <c r="B93" s="416"/>
      <c r="C93" s="429"/>
      <c r="D93" s="241" t="s">
        <v>262</v>
      </c>
      <c r="E93" s="290">
        <v>25000</v>
      </c>
      <c r="F93" s="290"/>
      <c r="G93" s="290"/>
      <c r="H93" s="271"/>
      <c r="N93" s="209"/>
    </row>
    <row r="94" spans="1:14" s="272" customFormat="1" ht="25.5">
      <c r="A94" s="279">
        <v>4</v>
      </c>
      <c r="B94" s="279" t="s">
        <v>217</v>
      </c>
      <c r="C94" s="303" t="s">
        <v>263</v>
      </c>
      <c r="D94" s="282" t="s">
        <v>179</v>
      </c>
      <c r="E94" s="283">
        <f>SUM(E95:E98)</f>
        <v>95000</v>
      </c>
      <c r="F94" s="283">
        <v>30000</v>
      </c>
      <c r="G94" s="283">
        <f>G95+G96</f>
        <v>10000</v>
      </c>
      <c r="H94" s="284"/>
      <c r="N94" s="209"/>
    </row>
    <row r="95" spans="1:14" s="272" customFormat="1" ht="12.75">
      <c r="A95" s="414"/>
      <c r="B95" s="414"/>
      <c r="C95" s="425"/>
      <c r="D95" s="304" t="s">
        <v>264</v>
      </c>
      <c r="E95" s="290">
        <v>40000</v>
      </c>
      <c r="F95" s="290"/>
      <c r="G95" s="290">
        <v>10000</v>
      </c>
      <c r="H95" s="271"/>
      <c r="N95" s="209"/>
    </row>
    <row r="96" spans="1:14" s="272" customFormat="1" ht="12.75">
      <c r="A96" s="415"/>
      <c r="B96" s="415"/>
      <c r="C96" s="425"/>
      <c r="D96" s="241" t="s">
        <v>265</v>
      </c>
      <c r="E96" s="290">
        <v>30000</v>
      </c>
      <c r="F96" s="290"/>
      <c r="G96" s="290"/>
      <c r="H96" s="271"/>
      <c r="N96" s="209"/>
    </row>
    <row r="97" spans="1:14" s="272" customFormat="1" ht="12.75">
      <c r="A97" s="415"/>
      <c r="B97" s="415"/>
      <c r="C97" s="425"/>
      <c r="D97" s="241" t="s">
        <v>266</v>
      </c>
      <c r="E97" s="290">
        <v>10000</v>
      </c>
      <c r="F97" s="290"/>
      <c r="G97" s="290"/>
      <c r="H97" s="271"/>
      <c r="N97" s="209"/>
    </row>
    <row r="98" spans="1:14" s="272" customFormat="1" ht="12.75">
      <c r="A98" s="416"/>
      <c r="B98" s="416"/>
      <c r="C98" s="425"/>
      <c r="D98" s="241" t="s">
        <v>267</v>
      </c>
      <c r="E98" s="290">
        <v>15000</v>
      </c>
      <c r="F98" s="290"/>
      <c r="G98" s="290"/>
      <c r="H98" s="271"/>
      <c r="N98" s="209"/>
    </row>
    <row r="99" spans="1:14" s="272" customFormat="1" ht="12.75">
      <c r="A99" s="279">
        <v>5</v>
      </c>
      <c r="B99" s="279" t="s">
        <v>217</v>
      </c>
      <c r="C99" s="303" t="s">
        <v>268</v>
      </c>
      <c r="D99" s="282" t="s">
        <v>179</v>
      </c>
      <c r="E99" s="283">
        <f>SUM(E100:E102)</f>
        <v>37000</v>
      </c>
      <c r="F99" s="283">
        <v>37000</v>
      </c>
      <c r="G99" s="283">
        <v>10000</v>
      </c>
      <c r="H99" s="284"/>
      <c r="N99" s="209"/>
    </row>
    <row r="100" spans="1:14" s="272" customFormat="1" ht="12.75">
      <c r="A100" s="421"/>
      <c r="B100" s="422"/>
      <c r="C100" s="426"/>
      <c r="D100" s="304" t="s">
        <v>269</v>
      </c>
      <c r="E100" s="290">
        <v>12000</v>
      </c>
      <c r="F100" s="290"/>
      <c r="G100" s="290">
        <v>10000</v>
      </c>
      <c r="H100" s="271"/>
      <c r="N100" s="209"/>
    </row>
    <row r="101" spans="1:14" s="272" customFormat="1" ht="12.75">
      <c r="A101" s="421"/>
      <c r="B101" s="423"/>
      <c r="C101" s="426"/>
      <c r="D101" s="304" t="s">
        <v>270</v>
      </c>
      <c r="E101" s="290">
        <v>15000</v>
      </c>
      <c r="F101" s="290"/>
      <c r="G101" s="290"/>
      <c r="H101" s="271"/>
      <c r="N101" s="209"/>
    </row>
    <row r="102" spans="1:14" s="272" customFormat="1" ht="12.75">
      <c r="A102" s="421"/>
      <c r="B102" s="424"/>
      <c r="C102" s="426"/>
      <c r="D102" s="304" t="s">
        <v>271</v>
      </c>
      <c r="E102" s="290">
        <v>10000</v>
      </c>
      <c r="F102" s="290"/>
      <c r="G102" s="290"/>
      <c r="H102" s="271"/>
      <c r="N102" s="209"/>
    </row>
    <row r="103" spans="1:14" s="272" customFormat="1" ht="25.5">
      <c r="A103" s="279">
        <v>6</v>
      </c>
      <c r="B103" s="280" t="s">
        <v>217</v>
      </c>
      <c r="C103" s="303" t="s">
        <v>272</v>
      </c>
      <c r="D103" s="282" t="s">
        <v>179</v>
      </c>
      <c r="E103" s="283">
        <f>SUM(E104:E108)</f>
        <v>24700</v>
      </c>
      <c r="F103" s="283">
        <v>15000</v>
      </c>
      <c r="G103" s="283">
        <v>10000</v>
      </c>
      <c r="H103" s="284"/>
      <c r="N103" s="209"/>
    </row>
    <row r="104" spans="1:14" s="272" customFormat="1" ht="12.75">
      <c r="A104" s="414"/>
      <c r="B104" s="414"/>
      <c r="C104" s="420" t="s">
        <v>273</v>
      </c>
      <c r="D104" s="304" t="s">
        <v>274</v>
      </c>
      <c r="E104" s="290">
        <v>10000</v>
      </c>
      <c r="F104" s="290"/>
      <c r="G104" s="290">
        <v>10000</v>
      </c>
      <c r="H104" s="271"/>
      <c r="N104" s="209"/>
    </row>
    <row r="105" spans="1:14" s="272" customFormat="1" ht="12.75">
      <c r="A105" s="415"/>
      <c r="B105" s="415"/>
      <c r="C105" s="420"/>
      <c r="D105" s="304" t="s">
        <v>275</v>
      </c>
      <c r="E105" s="290">
        <v>8700</v>
      </c>
      <c r="F105" s="290"/>
      <c r="G105" s="290"/>
      <c r="H105" s="271"/>
      <c r="N105" s="209"/>
    </row>
    <row r="106" spans="1:14" ht="12.75">
      <c r="A106" s="415"/>
      <c r="B106" s="415"/>
      <c r="C106" s="420"/>
      <c r="D106" s="241" t="s">
        <v>276</v>
      </c>
      <c r="E106" s="290">
        <v>1000</v>
      </c>
      <c r="F106" s="290"/>
      <c r="G106" s="290"/>
      <c r="H106" s="305"/>
      <c r="N106" s="209"/>
    </row>
    <row r="107" spans="1:14" s="308" customFormat="1" ht="12.75">
      <c r="A107" s="415"/>
      <c r="B107" s="415"/>
      <c r="C107" s="420"/>
      <c r="D107" s="241" t="s">
        <v>277</v>
      </c>
      <c r="E107" s="290">
        <v>2000</v>
      </c>
      <c r="F107" s="290"/>
      <c r="G107" s="290"/>
      <c r="H107" s="305"/>
      <c r="I107" s="306"/>
      <c r="J107" s="306"/>
      <c r="K107" s="306"/>
      <c r="L107" s="306"/>
      <c r="M107" s="306"/>
      <c r="N107" s="307"/>
    </row>
    <row r="108" spans="1:14" s="308" customFormat="1" ht="12.75">
      <c r="A108" s="416"/>
      <c r="B108" s="416"/>
      <c r="C108" s="420"/>
      <c r="D108" s="241" t="s">
        <v>278</v>
      </c>
      <c r="E108" s="290">
        <v>3000</v>
      </c>
      <c r="F108" s="290"/>
      <c r="G108" s="290"/>
      <c r="H108" s="305"/>
      <c r="I108" s="306"/>
      <c r="J108" s="306"/>
      <c r="K108" s="306"/>
      <c r="L108" s="306"/>
      <c r="M108" s="306"/>
      <c r="N108" s="307"/>
    </row>
    <row r="109" spans="1:14" s="308" customFormat="1" ht="25.5">
      <c r="A109" s="279">
        <v>7</v>
      </c>
      <c r="B109" s="280" t="s">
        <v>217</v>
      </c>
      <c r="C109" s="293" t="s">
        <v>272</v>
      </c>
      <c r="D109" s="282" t="s">
        <v>179</v>
      </c>
      <c r="E109" s="283">
        <f>SUM(E110:E115)</f>
        <v>100000</v>
      </c>
      <c r="F109" s="283">
        <v>40000</v>
      </c>
      <c r="G109" s="283">
        <f>SUM(G110:G115)</f>
        <v>10000</v>
      </c>
      <c r="H109" s="305"/>
      <c r="I109" s="306"/>
      <c r="J109" s="306"/>
      <c r="K109" s="306"/>
      <c r="L109" s="306"/>
      <c r="M109" s="306"/>
      <c r="N109" s="307"/>
    </row>
    <row r="110" spans="1:14" s="308" customFormat="1" ht="12.75">
      <c r="A110" s="421"/>
      <c r="B110" s="422"/>
      <c r="C110" s="417" t="s">
        <v>279</v>
      </c>
      <c r="D110" s="241" t="s">
        <v>261</v>
      </c>
      <c r="E110" s="290">
        <v>10000</v>
      </c>
      <c r="F110" s="290"/>
      <c r="G110" s="290">
        <v>10000</v>
      </c>
      <c r="H110" s="305"/>
      <c r="I110" s="306"/>
      <c r="J110" s="306"/>
      <c r="K110" s="306"/>
      <c r="L110" s="306"/>
      <c r="M110" s="306"/>
      <c r="N110" s="307"/>
    </row>
    <row r="111" spans="1:14" s="308" customFormat="1" ht="12.75">
      <c r="A111" s="421"/>
      <c r="B111" s="423"/>
      <c r="C111" s="418"/>
      <c r="D111" s="241" t="s">
        <v>280</v>
      </c>
      <c r="E111" s="290">
        <v>25000</v>
      </c>
      <c r="F111" s="290"/>
      <c r="G111" s="290"/>
      <c r="H111" s="305"/>
      <c r="I111" s="306"/>
      <c r="J111" s="306"/>
      <c r="K111" s="306"/>
      <c r="L111" s="306"/>
      <c r="M111" s="306"/>
      <c r="N111" s="307"/>
    </row>
    <row r="112" spans="1:14" s="308" customFormat="1" ht="12.75">
      <c r="A112" s="421"/>
      <c r="B112" s="423"/>
      <c r="C112" s="418"/>
      <c r="D112" s="304" t="s">
        <v>281</v>
      </c>
      <c r="E112" s="290">
        <v>35000</v>
      </c>
      <c r="F112" s="290"/>
      <c r="G112" s="290"/>
      <c r="H112" s="305"/>
      <c r="I112" s="306"/>
      <c r="J112" s="306"/>
      <c r="K112" s="306"/>
      <c r="L112" s="306"/>
      <c r="M112" s="306"/>
      <c r="N112" s="307"/>
    </row>
    <row r="113" spans="1:14" s="308" customFormat="1" ht="12.75">
      <c r="A113" s="421"/>
      <c r="B113" s="423"/>
      <c r="C113" s="418"/>
      <c r="D113" s="304" t="s">
        <v>282</v>
      </c>
      <c r="E113" s="290">
        <v>5000</v>
      </c>
      <c r="F113" s="290"/>
      <c r="G113" s="290"/>
      <c r="H113" s="305"/>
      <c r="I113" s="306"/>
      <c r="J113" s="306"/>
      <c r="K113" s="306"/>
      <c r="L113" s="306"/>
      <c r="M113" s="306"/>
      <c r="N113" s="307"/>
    </row>
    <row r="114" spans="1:14" s="308" customFormat="1" ht="12.75">
      <c r="A114" s="421"/>
      <c r="B114" s="423"/>
      <c r="C114" s="418"/>
      <c r="D114" s="241" t="s">
        <v>283</v>
      </c>
      <c r="E114" s="290">
        <v>5000</v>
      </c>
      <c r="F114" s="290"/>
      <c r="G114" s="290"/>
      <c r="H114" s="305"/>
      <c r="I114" s="306"/>
      <c r="J114" s="306"/>
      <c r="K114" s="306"/>
      <c r="L114" s="306"/>
      <c r="M114" s="306"/>
      <c r="N114" s="307"/>
    </row>
    <row r="115" spans="1:14" s="308" customFormat="1" ht="12.75">
      <c r="A115" s="421"/>
      <c r="B115" s="424"/>
      <c r="C115" s="419"/>
      <c r="D115" s="241" t="s">
        <v>284</v>
      </c>
      <c r="E115" s="290">
        <v>20000</v>
      </c>
      <c r="F115" s="290"/>
      <c r="G115" s="290"/>
      <c r="H115" s="305"/>
      <c r="I115" s="306"/>
      <c r="J115" s="306"/>
      <c r="K115" s="306"/>
      <c r="L115" s="306"/>
      <c r="M115" s="306"/>
      <c r="N115" s="307"/>
    </row>
    <row r="116" spans="1:14" s="308" customFormat="1" ht="12.75">
      <c r="A116" s="279">
        <v>8</v>
      </c>
      <c r="B116" s="280" t="s">
        <v>217</v>
      </c>
      <c r="C116" s="303" t="s">
        <v>285</v>
      </c>
      <c r="D116" s="282" t="s">
        <v>179</v>
      </c>
      <c r="E116" s="283">
        <f>SUM(E117:E119)</f>
        <v>200000</v>
      </c>
      <c r="F116" s="283">
        <v>80000</v>
      </c>
      <c r="G116" s="283">
        <f>SUM(G117:G119)</f>
        <v>10000</v>
      </c>
      <c r="H116" s="305"/>
      <c r="I116" s="306"/>
      <c r="J116" s="306"/>
      <c r="K116" s="306"/>
      <c r="L116" s="306"/>
      <c r="M116" s="306"/>
      <c r="N116" s="307"/>
    </row>
    <row r="117" spans="1:14" s="308" customFormat="1" ht="12.75">
      <c r="A117" s="414"/>
      <c r="B117" s="414"/>
      <c r="C117" s="417" t="s">
        <v>286</v>
      </c>
      <c r="D117" s="241" t="s">
        <v>287</v>
      </c>
      <c r="E117" s="290">
        <v>50000</v>
      </c>
      <c r="F117" s="290"/>
      <c r="G117" s="290">
        <v>10000</v>
      </c>
      <c r="H117" s="305"/>
      <c r="I117" s="306"/>
      <c r="J117" s="306"/>
      <c r="K117" s="306"/>
      <c r="L117" s="306"/>
      <c r="M117" s="306"/>
      <c r="N117" s="307"/>
    </row>
    <row r="118" spans="1:14" s="232" customFormat="1" ht="25.5">
      <c r="A118" s="415"/>
      <c r="B118" s="415"/>
      <c r="C118" s="418"/>
      <c r="D118" s="304" t="s">
        <v>288</v>
      </c>
      <c r="E118" s="290">
        <v>50000</v>
      </c>
      <c r="F118" s="290"/>
      <c r="G118" s="290"/>
      <c r="H118" s="235"/>
      <c r="I118" s="231"/>
      <c r="J118" s="231"/>
      <c r="K118" s="231"/>
      <c r="L118" s="231"/>
      <c r="M118" s="231"/>
      <c r="N118" s="209"/>
    </row>
    <row r="119" spans="1:14" s="232" customFormat="1" ht="12.75">
      <c r="A119" s="416"/>
      <c r="B119" s="416"/>
      <c r="C119" s="419"/>
      <c r="D119" s="241" t="s">
        <v>289</v>
      </c>
      <c r="E119" s="290">
        <v>100000</v>
      </c>
      <c r="F119" s="290"/>
      <c r="G119" s="290"/>
      <c r="H119" s="235"/>
      <c r="I119" s="231"/>
      <c r="J119" s="231"/>
      <c r="K119" s="231"/>
      <c r="L119" s="231"/>
      <c r="M119" s="231"/>
      <c r="N119" s="209"/>
    </row>
    <row r="120" spans="1:14" ht="25.5">
      <c r="A120" s="309">
        <v>9</v>
      </c>
      <c r="B120" s="280" t="s">
        <v>217</v>
      </c>
      <c r="C120" s="310" t="s">
        <v>290</v>
      </c>
      <c r="D120" s="282" t="s">
        <v>179</v>
      </c>
      <c r="E120" s="283">
        <f>E121</f>
        <v>5000</v>
      </c>
      <c r="F120" s="283">
        <v>5000</v>
      </c>
      <c r="G120" s="283">
        <v>5000</v>
      </c>
      <c r="H120" s="305"/>
      <c r="N120" s="209"/>
    </row>
    <row r="121" spans="1:14" ht="12.75">
      <c r="A121" s="225"/>
      <c r="B121" s="225"/>
      <c r="C121" s="218"/>
      <c r="D121" s="311" t="s">
        <v>291</v>
      </c>
      <c r="E121" s="234">
        <v>5000</v>
      </c>
      <c r="F121" s="234"/>
      <c r="G121" s="234">
        <v>5000</v>
      </c>
      <c r="H121" s="222"/>
      <c r="N121" s="209"/>
    </row>
    <row r="122" spans="1:14" ht="12.75">
      <c r="A122" s="312"/>
      <c r="B122" s="312"/>
      <c r="C122" s="313" t="s">
        <v>225</v>
      </c>
      <c r="D122" s="314"/>
      <c r="E122" s="315">
        <f>E123+E124+E125+E126+E140+E141</f>
        <v>2649563</v>
      </c>
      <c r="F122" s="315">
        <f>F123+F124+F125+F126+F140+F141</f>
        <v>1509563</v>
      </c>
      <c r="G122" s="315">
        <f>G123+G124+G125+G126+G140+G141</f>
        <v>140000</v>
      </c>
      <c r="H122" s="316"/>
      <c r="N122" s="209"/>
    </row>
    <row r="123" spans="1:14" ht="38.25">
      <c r="A123" s="240">
        <v>11</v>
      </c>
      <c r="B123" s="240">
        <v>68.27</v>
      </c>
      <c r="C123" s="295" t="s">
        <v>65</v>
      </c>
      <c r="D123" s="241" t="s">
        <v>180</v>
      </c>
      <c r="E123" s="317">
        <v>17362</v>
      </c>
      <c r="F123" s="317">
        <v>17362</v>
      </c>
      <c r="G123" s="242">
        <v>10000</v>
      </c>
      <c r="H123" s="271"/>
      <c r="N123" s="209"/>
    </row>
    <row r="124" spans="1:14" ht="25.5">
      <c r="A124" s="240">
        <v>12</v>
      </c>
      <c r="B124" s="240">
        <v>68.27</v>
      </c>
      <c r="C124" s="295" t="s">
        <v>66</v>
      </c>
      <c r="D124" s="241" t="s">
        <v>67</v>
      </c>
      <c r="E124" s="317">
        <v>195000</v>
      </c>
      <c r="F124" s="317">
        <v>195000</v>
      </c>
      <c r="G124" s="242">
        <v>20000</v>
      </c>
      <c r="H124" s="271"/>
      <c r="N124" s="209"/>
    </row>
    <row r="125" spans="1:14" ht="25.5">
      <c r="A125" s="240">
        <v>13</v>
      </c>
      <c r="B125" s="240">
        <v>68.27</v>
      </c>
      <c r="C125" s="295" t="s">
        <v>68</v>
      </c>
      <c r="D125" s="241" t="s">
        <v>69</v>
      </c>
      <c r="E125" s="317">
        <v>600000</v>
      </c>
      <c r="F125" s="317">
        <v>600000</v>
      </c>
      <c r="G125" s="242">
        <v>20000</v>
      </c>
      <c r="H125" s="271"/>
      <c r="N125" s="209"/>
    </row>
    <row r="126" spans="1:14" ht="12.75">
      <c r="A126" s="414">
        <v>14</v>
      </c>
      <c r="B126" s="414">
        <v>68.27</v>
      </c>
      <c r="C126" s="427" t="s">
        <v>70</v>
      </c>
      <c r="D126" s="318" t="s">
        <v>179</v>
      </c>
      <c r="E126" s="319">
        <f>E127+E128+E129+E130+E131+E132+E133+E134+E135+E136+E137+E138+E139</f>
        <v>1300000</v>
      </c>
      <c r="F126" s="319">
        <f>F127+F128+F129+F130+F131+F132+F133+F134+F135+F136+F137+F138+F139</f>
        <v>160000</v>
      </c>
      <c r="G126" s="319">
        <v>20000</v>
      </c>
      <c r="H126" s="301"/>
      <c r="N126" s="209"/>
    </row>
    <row r="127" spans="1:14" ht="25.5">
      <c r="A127" s="415"/>
      <c r="B127" s="415"/>
      <c r="C127" s="428"/>
      <c r="D127" s="241" t="s">
        <v>166</v>
      </c>
      <c r="E127" s="317">
        <v>450000</v>
      </c>
      <c r="F127" s="317">
        <v>45000</v>
      </c>
      <c r="G127" s="242"/>
      <c r="H127" s="271"/>
      <c r="N127" s="209"/>
    </row>
    <row r="128" spans="1:14" ht="12.75">
      <c r="A128" s="415"/>
      <c r="B128" s="415"/>
      <c r="C128" s="428"/>
      <c r="D128" s="241" t="s">
        <v>168</v>
      </c>
      <c r="E128" s="317">
        <v>50000</v>
      </c>
      <c r="F128" s="317">
        <v>5000</v>
      </c>
      <c r="G128" s="242"/>
      <c r="H128" s="271"/>
      <c r="N128" s="209"/>
    </row>
    <row r="129" spans="1:14" ht="12.75">
      <c r="A129" s="415"/>
      <c r="B129" s="415"/>
      <c r="C129" s="428"/>
      <c r="D129" s="241" t="s">
        <v>167</v>
      </c>
      <c r="E129" s="317">
        <v>50000</v>
      </c>
      <c r="F129" s="317">
        <v>50000</v>
      </c>
      <c r="G129" s="242"/>
      <c r="H129" s="271"/>
      <c r="N129" s="209"/>
    </row>
    <row r="130" spans="1:14" ht="25.5">
      <c r="A130" s="415"/>
      <c r="B130" s="415"/>
      <c r="C130" s="428"/>
      <c r="D130" s="241" t="s">
        <v>169</v>
      </c>
      <c r="E130" s="317">
        <v>50000</v>
      </c>
      <c r="F130" s="317">
        <v>5000</v>
      </c>
      <c r="G130" s="242"/>
      <c r="H130" s="271"/>
      <c r="N130" s="209"/>
    </row>
    <row r="131" spans="1:14" ht="12.75">
      <c r="A131" s="415"/>
      <c r="B131" s="415"/>
      <c r="C131" s="428"/>
      <c r="D131" s="241" t="s">
        <v>170</v>
      </c>
      <c r="E131" s="317">
        <v>50000</v>
      </c>
      <c r="F131" s="317">
        <v>5000</v>
      </c>
      <c r="G131" s="242"/>
      <c r="H131" s="271"/>
      <c r="N131" s="209"/>
    </row>
    <row r="132" spans="1:14" ht="12.75">
      <c r="A132" s="415"/>
      <c r="B132" s="415"/>
      <c r="C132" s="428"/>
      <c r="D132" s="241" t="s">
        <v>171</v>
      </c>
      <c r="E132" s="317">
        <v>100000</v>
      </c>
      <c r="F132" s="317">
        <v>10000</v>
      </c>
      <c r="G132" s="242"/>
      <c r="H132" s="271"/>
      <c r="N132" s="209"/>
    </row>
    <row r="133" spans="1:14" ht="12.75">
      <c r="A133" s="415"/>
      <c r="B133" s="415"/>
      <c r="C133" s="428"/>
      <c r="D133" s="241" t="s">
        <v>172</v>
      </c>
      <c r="E133" s="317">
        <v>50000</v>
      </c>
      <c r="F133" s="317">
        <v>5000</v>
      </c>
      <c r="G133" s="242"/>
      <c r="H133" s="271"/>
      <c r="N133" s="209"/>
    </row>
    <row r="134" spans="1:14" ht="25.5">
      <c r="A134" s="415"/>
      <c r="B134" s="415"/>
      <c r="C134" s="428"/>
      <c r="D134" s="241" t="s">
        <v>173</v>
      </c>
      <c r="E134" s="317">
        <v>100000</v>
      </c>
      <c r="F134" s="317">
        <v>10000</v>
      </c>
      <c r="G134" s="242"/>
      <c r="H134" s="271"/>
      <c r="N134" s="209"/>
    </row>
    <row r="135" spans="1:14" ht="12.75">
      <c r="A135" s="415"/>
      <c r="B135" s="415"/>
      <c r="C135" s="428"/>
      <c r="D135" s="241" t="s">
        <v>174</v>
      </c>
      <c r="E135" s="317">
        <v>50000</v>
      </c>
      <c r="F135" s="317">
        <v>5000</v>
      </c>
      <c r="G135" s="242"/>
      <c r="H135" s="271"/>
      <c r="N135" s="209"/>
    </row>
    <row r="136" spans="1:14" ht="12.75">
      <c r="A136" s="415"/>
      <c r="B136" s="415"/>
      <c r="C136" s="428"/>
      <c r="D136" s="241" t="s">
        <v>175</v>
      </c>
      <c r="E136" s="317">
        <v>150000</v>
      </c>
      <c r="F136" s="317">
        <v>15000</v>
      </c>
      <c r="G136" s="242"/>
      <c r="H136" s="271"/>
      <c r="N136" s="209"/>
    </row>
    <row r="137" spans="1:14" ht="12.75">
      <c r="A137" s="415"/>
      <c r="B137" s="415"/>
      <c r="C137" s="428"/>
      <c r="D137" s="241" t="s">
        <v>176</v>
      </c>
      <c r="E137" s="317">
        <v>100000</v>
      </c>
      <c r="F137" s="317">
        <v>0</v>
      </c>
      <c r="G137" s="242"/>
      <c r="H137" s="271"/>
      <c r="N137" s="209"/>
    </row>
    <row r="138" spans="1:14" ht="25.5">
      <c r="A138" s="415"/>
      <c r="B138" s="415"/>
      <c r="C138" s="428"/>
      <c r="D138" s="241" t="s">
        <v>177</v>
      </c>
      <c r="E138" s="317">
        <v>50000</v>
      </c>
      <c r="F138" s="317">
        <v>5000</v>
      </c>
      <c r="G138" s="242"/>
      <c r="H138" s="271"/>
      <c r="N138" s="209"/>
    </row>
    <row r="139" spans="1:14" ht="12.75">
      <c r="A139" s="416"/>
      <c r="B139" s="416"/>
      <c r="C139" s="429"/>
      <c r="D139" s="241" t="s">
        <v>178</v>
      </c>
      <c r="E139" s="317">
        <v>50000</v>
      </c>
      <c r="F139" s="317">
        <v>0</v>
      </c>
      <c r="G139" s="242"/>
      <c r="H139" s="271"/>
      <c r="N139" s="209"/>
    </row>
    <row r="140" spans="1:14" ht="25.5">
      <c r="A140" s="240">
        <v>15</v>
      </c>
      <c r="B140" s="240">
        <v>68.27</v>
      </c>
      <c r="C140" s="295" t="s">
        <v>71</v>
      </c>
      <c r="D140" s="241" t="s">
        <v>72</v>
      </c>
      <c r="E140" s="317">
        <v>340000</v>
      </c>
      <c r="F140" s="317">
        <v>340000</v>
      </c>
      <c r="G140" s="242">
        <v>50000</v>
      </c>
      <c r="H140" s="271"/>
      <c r="N140" s="209"/>
    </row>
    <row r="141" spans="1:14" ht="25.5">
      <c r="A141" s="240">
        <v>16</v>
      </c>
      <c r="B141" s="240">
        <v>68.27</v>
      </c>
      <c r="C141" s="295" t="s">
        <v>73</v>
      </c>
      <c r="D141" s="241" t="s">
        <v>74</v>
      </c>
      <c r="E141" s="317">
        <v>197201</v>
      </c>
      <c r="F141" s="317">
        <v>197201</v>
      </c>
      <c r="G141" s="242">
        <v>20000</v>
      </c>
      <c r="H141" s="271"/>
      <c r="N141" s="209"/>
    </row>
    <row r="142" spans="1:14" ht="12.75">
      <c r="A142" s="211"/>
      <c r="B142" s="211"/>
      <c r="C142" s="212" t="s">
        <v>160</v>
      </c>
      <c r="D142" s="236"/>
      <c r="E142" s="236">
        <f>SUM(E143:E156)</f>
        <v>2477500</v>
      </c>
      <c r="F142" s="236">
        <f>SUM(F143:F156)</f>
        <v>572000</v>
      </c>
      <c r="G142" s="236">
        <f>SUM(G143:G156)</f>
        <v>572000</v>
      </c>
      <c r="H142" s="237"/>
      <c r="N142" s="209"/>
    </row>
    <row r="143" spans="1:14" ht="25.5">
      <c r="A143" s="321">
        <v>1</v>
      </c>
      <c r="B143" s="217">
        <v>84.27</v>
      </c>
      <c r="C143" s="322" t="s">
        <v>92</v>
      </c>
      <c r="D143" s="323" t="s">
        <v>93</v>
      </c>
      <c r="E143" s="323">
        <v>150000</v>
      </c>
      <c r="F143" s="323">
        <v>150000</v>
      </c>
      <c r="G143" s="323">
        <v>150000</v>
      </c>
      <c r="H143" s="305"/>
      <c r="N143" s="209"/>
    </row>
    <row r="144" spans="1:14" ht="12.75">
      <c r="A144" s="321">
        <v>2</v>
      </c>
      <c r="B144" s="217">
        <v>84.27</v>
      </c>
      <c r="C144" s="322" t="s">
        <v>94</v>
      </c>
      <c r="D144" s="323" t="s">
        <v>95</v>
      </c>
      <c r="E144" s="323">
        <v>180000</v>
      </c>
      <c r="F144" s="323">
        <v>28000</v>
      </c>
      <c r="G144" s="323">
        <v>28000</v>
      </c>
      <c r="H144" s="305"/>
      <c r="N144" s="209"/>
    </row>
    <row r="145" spans="1:14" ht="25.5">
      <c r="A145" s="321">
        <v>3</v>
      </c>
      <c r="B145" s="217">
        <v>84.27</v>
      </c>
      <c r="C145" s="322" t="s">
        <v>96</v>
      </c>
      <c r="D145" s="323" t="s">
        <v>97</v>
      </c>
      <c r="E145" s="323">
        <v>15000</v>
      </c>
      <c r="F145" s="323">
        <v>15000</v>
      </c>
      <c r="G145" s="323">
        <v>15000</v>
      </c>
      <c r="H145" s="305"/>
      <c r="N145" s="209"/>
    </row>
    <row r="146" spans="1:14" ht="12.75">
      <c r="A146" s="321">
        <v>4</v>
      </c>
      <c r="B146" s="217" t="s">
        <v>214</v>
      </c>
      <c r="C146" s="322" t="s">
        <v>215</v>
      </c>
      <c r="D146" s="323" t="s">
        <v>98</v>
      </c>
      <c r="E146" s="323">
        <v>1325000</v>
      </c>
      <c r="F146" s="323">
        <v>0</v>
      </c>
      <c r="G146" s="323">
        <v>0</v>
      </c>
      <c r="H146" s="305"/>
      <c r="N146" s="209"/>
    </row>
    <row r="147" spans="1:14" ht="12.75">
      <c r="A147" s="321">
        <v>5</v>
      </c>
      <c r="B147" s="217">
        <v>84.27</v>
      </c>
      <c r="C147" s="322" t="s">
        <v>99</v>
      </c>
      <c r="D147" s="323" t="s">
        <v>98</v>
      </c>
      <c r="E147" s="323">
        <v>56000</v>
      </c>
      <c r="F147" s="323">
        <v>56000</v>
      </c>
      <c r="G147" s="323">
        <v>56000</v>
      </c>
      <c r="H147" s="305"/>
      <c r="N147" s="209"/>
    </row>
    <row r="148" spans="1:14" ht="12.75">
      <c r="A148" s="321">
        <v>6</v>
      </c>
      <c r="B148" s="217" t="s">
        <v>217</v>
      </c>
      <c r="C148" s="322" t="s">
        <v>216</v>
      </c>
      <c r="D148" s="323" t="s">
        <v>218</v>
      </c>
      <c r="E148" s="323">
        <v>345000</v>
      </c>
      <c r="F148" s="323">
        <v>0</v>
      </c>
      <c r="G148" s="323">
        <v>0</v>
      </c>
      <c r="H148" s="305"/>
      <c r="N148" s="209"/>
    </row>
    <row r="149" spans="1:14" ht="12.75">
      <c r="A149" s="321">
        <v>7</v>
      </c>
      <c r="B149" s="217">
        <v>84.27</v>
      </c>
      <c r="C149" s="322" t="s">
        <v>100</v>
      </c>
      <c r="D149" s="323" t="s">
        <v>101</v>
      </c>
      <c r="E149" s="323">
        <v>110000</v>
      </c>
      <c r="F149" s="323">
        <v>110000</v>
      </c>
      <c r="G149" s="323">
        <v>110000</v>
      </c>
      <c r="H149" s="305"/>
      <c r="N149" s="209"/>
    </row>
    <row r="150" spans="1:14" ht="12.75">
      <c r="A150" s="321">
        <v>8</v>
      </c>
      <c r="B150" s="217">
        <v>84.27</v>
      </c>
      <c r="C150" s="322" t="s">
        <v>102</v>
      </c>
      <c r="D150" s="323" t="s">
        <v>103</v>
      </c>
      <c r="E150" s="323">
        <v>100000</v>
      </c>
      <c r="F150" s="323">
        <v>100000</v>
      </c>
      <c r="G150" s="323">
        <v>100000</v>
      </c>
      <c r="H150" s="305"/>
      <c r="N150" s="209"/>
    </row>
    <row r="151" spans="1:14" ht="12.75">
      <c r="A151" s="321">
        <v>9</v>
      </c>
      <c r="B151" s="217">
        <v>84.27</v>
      </c>
      <c r="C151" s="322" t="s">
        <v>219</v>
      </c>
      <c r="D151" s="323" t="s">
        <v>220</v>
      </c>
      <c r="E151" s="323">
        <v>4500</v>
      </c>
      <c r="F151" s="323">
        <v>0</v>
      </c>
      <c r="G151" s="323">
        <v>0</v>
      </c>
      <c r="H151" s="305"/>
      <c r="N151" s="209"/>
    </row>
    <row r="152" spans="1:14" ht="12.75">
      <c r="A152" s="321">
        <v>10</v>
      </c>
      <c r="B152" s="217">
        <v>84.27</v>
      </c>
      <c r="C152" s="322" t="s">
        <v>221</v>
      </c>
      <c r="D152" s="323" t="s">
        <v>222</v>
      </c>
      <c r="E152" s="323">
        <v>27000</v>
      </c>
      <c r="F152" s="323">
        <v>0</v>
      </c>
      <c r="G152" s="323">
        <v>0</v>
      </c>
      <c r="H152" s="305"/>
      <c r="N152" s="209"/>
    </row>
    <row r="153" spans="1:14" ht="12.75">
      <c r="A153" s="321">
        <v>11</v>
      </c>
      <c r="B153" s="217">
        <v>84.27</v>
      </c>
      <c r="C153" s="322" t="s">
        <v>223</v>
      </c>
      <c r="D153" s="323" t="s">
        <v>224</v>
      </c>
      <c r="E153" s="323">
        <v>52000</v>
      </c>
      <c r="F153" s="323">
        <v>0</v>
      </c>
      <c r="G153" s="323">
        <v>0</v>
      </c>
      <c r="H153" s="305"/>
      <c r="N153" s="209"/>
    </row>
    <row r="154" spans="1:14" ht="12.75">
      <c r="A154" s="321">
        <v>12</v>
      </c>
      <c r="B154" s="217">
        <v>84.27</v>
      </c>
      <c r="C154" s="219" t="s">
        <v>104</v>
      </c>
      <c r="D154" s="238" t="s">
        <v>105</v>
      </c>
      <c r="E154" s="220">
        <v>8500</v>
      </c>
      <c r="F154" s="220">
        <v>8500</v>
      </c>
      <c r="G154" s="220">
        <v>8500</v>
      </c>
      <c r="H154" s="235"/>
      <c r="N154" s="209"/>
    </row>
    <row r="155" spans="1:14" ht="12.75">
      <c r="A155" s="321">
        <v>13</v>
      </c>
      <c r="B155" s="217">
        <v>84.27</v>
      </c>
      <c r="C155" s="219" t="s">
        <v>120</v>
      </c>
      <c r="D155" s="238" t="s">
        <v>107</v>
      </c>
      <c r="E155" s="220">
        <v>4500</v>
      </c>
      <c r="F155" s="220">
        <v>4500</v>
      </c>
      <c r="G155" s="220">
        <v>4500</v>
      </c>
      <c r="H155" s="235"/>
      <c r="N155" s="209"/>
    </row>
    <row r="156" spans="1:14" ht="12.75">
      <c r="A156" s="321"/>
      <c r="B156" s="217"/>
      <c r="C156" s="219" t="s">
        <v>301</v>
      </c>
      <c r="D156" s="238"/>
      <c r="E156" s="220">
        <v>100000</v>
      </c>
      <c r="F156" s="220">
        <v>100000</v>
      </c>
      <c r="G156" s="220">
        <v>100000</v>
      </c>
      <c r="H156" s="235"/>
      <c r="N156" s="209"/>
    </row>
    <row r="157" spans="1:14" ht="25.5">
      <c r="A157" s="226"/>
      <c r="B157" s="226"/>
      <c r="C157" s="212" t="s">
        <v>161</v>
      </c>
      <c r="D157" s="324"/>
      <c r="E157" s="213">
        <f>E158</f>
        <v>3000</v>
      </c>
      <c r="F157" s="213">
        <f>F158</f>
        <v>3000</v>
      </c>
      <c r="G157" s="320">
        <v>3000</v>
      </c>
      <c r="H157" s="237"/>
      <c r="N157" s="209"/>
    </row>
    <row r="158" spans="1:14" ht="12.75">
      <c r="A158" s="217">
        <v>1</v>
      </c>
      <c r="B158" s="217">
        <v>54.27</v>
      </c>
      <c r="C158" s="219"/>
      <c r="D158" s="238" t="s">
        <v>77</v>
      </c>
      <c r="E158" s="220">
        <v>3000</v>
      </c>
      <c r="F158" s="220">
        <v>3000</v>
      </c>
      <c r="G158" s="221">
        <v>3000</v>
      </c>
      <c r="H158" s="222"/>
      <c r="N158" s="209"/>
    </row>
    <row r="159" ht="12.75">
      <c r="E159" s="208"/>
    </row>
    <row r="160" ht="12.75">
      <c r="E160" s="208"/>
    </row>
    <row r="161" ht="12.75">
      <c r="E161" s="208"/>
    </row>
    <row r="162" ht="12.75">
      <c r="E162" s="208"/>
    </row>
    <row r="163" ht="12.75">
      <c r="E163" s="208"/>
    </row>
    <row r="164" ht="12.75">
      <c r="E164" s="208"/>
    </row>
    <row r="165" ht="12.75">
      <c r="E165" s="208"/>
    </row>
    <row r="166" ht="12.75">
      <c r="E166" s="208"/>
    </row>
    <row r="167" ht="12.75">
      <c r="E167" s="208"/>
    </row>
    <row r="168" ht="12.75">
      <c r="E168" s="208"/>
    </row>
    <row r="169" ht="12.75">
      <c r="E169" s="208"/>
    </row>
    <row r="170" ht="12.75">
      <c r="E170" s="208"/>
    </row>
    <row r="171" ht="12.75">
      <c r="E171" s="208"/>
    </row>
    <row r="172" ht="12.75">
      <c r="E172" s="208"/>
    </row>
    <row r="173" ht="12.75">
      <c r="E173" s="208"/>
    </row>
    <row r="174" ht="12.75">
      <c r="E174" s="208"/>
    </row>
    <row r="175" ht="12.75">
      <c r="E175" s="208"/>
    </row>
    <row r="176" ht="12.75">
      <c r="E176" s="208"/>
    </row>
    <row r="177" ht="12.75">
      <c r="E177" s="208"/>
    </row>
    <row r="178" ht="12.75">
      <c r="E178" s="208"/>
    </row>
    <row r="179" ht="12.75">
      <c r="E179" s="208"/>
    </row>
    <row r="180" ht="12.75">
      <c r="E180" s="208"/>
    </row>
    <row r="181" ht="12.75">
      <c r="E181" s="208"/>
    </row>
    <row r="182" ht="12.75">
      <c r="E182" s="208"/>
    </row>
    <row r="183" ht="12.75">
      <c r="E183" s="208"/>
    </row>
    <row r="184" ht="12.75">
      <c r="E184" s="208"/>
    </row>
    <row r="185" ht="12.75">
      <c r="E185" s="208"/>
    </row>
    <row r="186" ht="12.75">
      <c r="E186" s="208"/>
    </row>
    <row r="187" ht="12.75">
      <c r="E187" s="208"/>
    </row>
    <row r="188" ht="12.75">
      <c r="E188" s="208"/>
    </row>
    <row r="189" ht="12.75">
      <c r="E189" s="208"/>
    </row>
    <row r="190" ht="12.75">
      <c r="E190" s="208"/>
    </row>
    <row r="191" ht="12.75">
      <c r="E191" s="208"/>
    </row>
    <row r="192" ht="12.75">
      <c r="E192" s="208"/>
    </row>
    <row r="193" ht="12.75">
      <c r="E193" s="208"/>
    </row>
    <row r="194" ht="12.75">
      <c r="E194" s="208"/>
    </row>
    <row r="195" ht="12.75">
      <c r="E195" s="208"/>
    </row>
    <row r="196" ht="12.75">
      <c r="E196" s="208"/>
    </row>
    <row r="197" ht="12.75">
      <c r="E197" s="208"/>
    </row>
    <row r="198" ht="12.75">
      <c r="E198" s="208"/>
    </row>
    <row r="199" ht="12.75">
      <c r="E199" s="208"/>
    </row>
    <row r="200" ht="12.75">
      <c r="E200" s="208"/>
    </row>
    <row r="201" ht="12.75">
      <c r="E201" s="208"/>
    </row>
    <row r="202" ht="12.75">
      <c r="E202" s="208"/>
    </row>
    <row r="203" ht="12.75">
      <c r="E203" s="208"/>
    </row>
    <row r="204" ht="12.75">
      <c r="E204" s="208"/>
    </row>
    <row r="205" ht="12.75">
      <c r="E205" s="208"/>
    </row>
    <row r="206" ht="12.75">
      <c r="E206" s="208"/>
    </row>
    <row r="207" ht="12.75">
      <c r="E207" s="208"/>
    </row>
    <row r="208" ht="12.75">
      <c r="E208" s="208"/>
    </row>
    <row r="209" ht="12.75">
      <c r="E209" s="208"/>
    </row>
    <row r="210" ht="12.75">
      <c r="E210" s="208"/>
    </row>
    <row r="211" ht="12.75">
      <c r="E211" s="208"/>
    </row>
    <row r="212" ht="12.75">
      <c r="E212" s="208"/>
    </row>
    <row r="213" ht="12.75">
      <c r="E213" s="208"/>
    </row>
    <row r="214" ht="12.75">
      <c r="E214" s="208"/>
    </row>
    <row r="215" ht="12.75">
      <c r="E215" s="208"/>
    </row>
    <row r="216" ht="12.75">
      <c r="E216" s="208"/>
    </row>
    <row r="217" ht="12.75">
      <c r="E217" s="208"/>
    </row>
    <row r="218" ht="12.75">
      <c r="E218" s="208"/>
    </row>
    <row r="219" ht="12.75">
      <c r="E219" s="208"/>
    </row>
    <row r="220" ht="12.75">
      <c r="E220" s="208"/>
    </row>
    <row r="221" ht="12.75">
      <c r="E221" s="208"/>
    </row>
    <row r="222" ht="12.75">
      <c r="E222" s="208"/>
    </row>
    <row r="223" ht="12.75">
      <c r="E223" s="208"/>
    </row>
    <row r="224" ht="12.75">
      <c r="E224" s="208"/>
    </row>
    <row r="225" ht="12.75">
      <c r="E225" s="208"/>
    </row>
    <row r="226" ht="12.75">
      <c r="E226" s="208"/>
    </row>
    <row r="227" ht="12.75">
      <c r="E227" s="208"/>
    </row>
    <row r="228" ht="12.75">
      <c r="E228" s="208"/>
    </row>
    <row r="229" ht="12.75">
      <c r="E229" s="208"/>
    </row>
    <row r="230" ht="12.75">
      <c r="E230" s="208"/>
    </row>
    <row r="231" ht="12.75">
      <c r="E231" s="208"/>
    </row>
    <row r="232" ht="12.75">
      <c r="E232" s="208"/>
    </row>
    <row r="233" ht="12.75">
      <c r="E233" s="208"/>
    </row>
    <row r="234" ht="12.75">
      <c r="E234" s="208"/>
    </row>
    <row r="235" ht="12.75">
      <c r="E235" s="208"/>
    </row>
    <row r="236" ht="12.75">
      <c r="E236" s="208"/>
    </row>
    <row r="237" ht="12.75">
      <c r="E237" s="208"/>
    </row>
    <row r="238" ht="12.75">
      <c r="E238" s="208"/>
    </row>
    <row r="239" ht="12.75">
      <c r="E239" s="208"/>
    </row>
    <row r="240" ht="12.75">
      <c r="E240" s="208"/>
    </row>
    <row r="241" ht="12.75">
      <c r="E241" s="208"/>
    </row>
    <row r="242" ht="12.75">
      <c r="E242" s="208"/>
    </row>
    <row r="243" ht="12.75">
      <c r="E243" s="208"/>
    </row>
    <row r="244" ht="12.75">
      <c r="E244" s="208"/>
    </row>
    <row r="245" ht="12.75">
      <c r="E245" s="208"/>
    </row>
    <row r="246" ht="12.75">
      <c r="E246" s="208"/>
    </row>
    <row r="247" ht="12.75">
      <c r="E247" s="208"/>
    </row>
    <row r="248" ht="12.75">
      <c r="E248" s="208"/>
    </row>
    <row r="249" ht="12.75">
      <c r="E249" s="208"/>
    </row>
    <row r="250" ht="12.75">
      <c r="E250" s="208"/>
    </row>
    <row r="251" ht="12.75">
      <c r="E251" s="208"/>
    </row>
    <row r="252" ht="12.75">
      <c r="E252" s="208"/>
    </row>
    <row r="253" ht="12.75">
      <c r="E253" s="208"/>
    </row>
    <row r="254" ht="12.75">
      <c r="E254" s="208"/>
    </row>
    <row r="255" ht="12.75">
      <c r="E255" s="208"/>
    </row>
    <row r="256" ht="12.75">
      <c r="E256" s="208"/>
    </row>
    <row r="257" ht="12.75">
      <c r="E257" s="208"/>
    </row>
    <row r="258" ht="12.75">
      <c r="E258" s="208"/>
    </row>
    <row r="259" ht="12.75">
      <c r="E259" s="208"/>
    </row>
    <row r="260" ht="12.75">
      <c r="E260" s="208"/>
    </row>
    <row r="261" ht="12.75">
      <c r="E261" s="208"/>
    </row>
    <row r="262" ht="12.75">
      <c r="E262" s="208"/>
    </row>
    <row r="263" ht="12.75">
      <c r="E263" s="208"/>
    </row>
    <row r="264" ht="12.75">
      <c r="E264" s="208"/>
    </row>
    <row r="265" ht="12.75">
      <c r="E265" s="208"/>
    </row>
    <row r="266" ht="12.75">
      <c r="E266" s="208"/>
    </row>
    <row r="267" ht="12.75">
      <c r="E267" s="208"/>
    </row>
    <row r="268" ht="12.75">
      <c r="E268" s="208"/>
    </row>
    <row r="269" ht="12.75">
      <c r="E269" s="208"/>
    </row>
    <row r="270" ht="12.75">
      <c r="E270" s="208"/>
    </row>
    <row r="271" ht="12.75">
      <c r="E271" s="208"/>
    </row>
    <row r="272" ht="12.75">
      <c r="E272" s="208"/>
    </row>
    <row r="273" ht="12.75">
      <c r="E273" s="208"/>
    </row>
    <row r="274" ht="12.75">
      <c r="E274" s="208"/>
    </row>
    <row r="275" ht="12.75">
      <c r="E275" s="208"/>
    </row>
    <row r="276" ht="12.75">
      <c r="E276" s="208"/>
    </row>
    <row r="277" ht="12.75">
      <c r="E277" s="208"/>
    </row>
    <row r="278" ht="12.75">
      <c r="E278" s="208"/>
    </row>
    <row r="279" ht="12.75">
      <c r="E279" s="208"/>
    </row>
    <row r="280" ht="12.75">
      <c r="E280" s="208"/>
    </row>
    <row r="281" ht="12.75">
      <c r="E281" s="208"/>
    </row>
    <row r="282" ht="12.75">
      <c r="E282" s="208"/>
    </row>
    <row r="283" ht="12.75">
      <c r="E283" s="208"/>
    </row>
    <row r="284" ht="12.75">
      <c r="E284" s="208"/>
    </row>
    <row r="285" ht="12.75">
      <c r="E285" s="208"/>
    </row>
    <row r="286" ht="12.75">
      <c r="E286" s="208"/>
    </row>
    <row r="287" ht="12.75">
      <c r="E287" s="208"/>
    </row>
    <row r="288" ht="12.75">
      <c r="E288" s="208"/>
    </row>
    <row r="289" ht="12.75">
      <c r="E289" s="208"/>
    </row>
    <row r="290" ht="12.75">
      <c r="E290" s="208"/>
    </row>
    <row r="291" ht="12.75">
      <c r="E291" s="208"/>
    </row>
    <row r="292" ht="12.75">
      <c r="E292" s="208"/>
    </row>
    <row r="293" ht="12.75">
      <c r="E293" s="208"/>
    </row>
    <row r="294" ht="12.75">
      <c r="E294" s="208"/>
    </row>
    <row r="295" ht="12.75">
      <c r="E295" s="208"/>
    </row>
    <row r="296" ht="12.75">
      <c r="E296" s="208"/>
    </row>
    <row r="297" ht="12.75">
      <c r="E297" s="208"/>
    </row>
    <row r="298" ht="12.75">
      <c r="E298" s="208"/>
    </row>
    <row r="299" ht="12.75">
      <c r="E299" s="208"/>
    </row>
    <row r="300" ht="12.75">
      <c r="E300" s="208"/>
    </row>
    <row r="301" ht="12.75">
      <c r="E301" s="208"/>
    </row>
    <row r="302" ht="12.75">
      <c r="E302" s="208"/>
    </row>
    <row r="303" ht="12.75">
      <c r="E303" s="208"/>
    </row>
    <row r="304" ht="12.75">
      <c r="E304" s="208"/>
    </row>
    <row r="305" ht="12.75">
      <c r="E305" s="208"/>
    </row>
    <row r="306" ht="12.75">
      <c r="E306" s="208"/>
    </row>
    <row r="307" ht="12.75">
      <c r="E307" s="208"/>
    </row>
    <row r="308" ht="12.75">
      <c r="E308" s="208"/>
    </row>
    <row r="309" ht="12.75">
      <c r="E309" s="208"/>
    </row>
    <row r="310" ht="12.75">
      <c r="E310" s="208"/>
    </row>
    <row r="311" ht="12.75">
      <c r="E311" s="208"/>
    </row>
    <row r="312" ht="12.75">
      <c r="E312" s="208"/>
    </row>
    <row r="313" ht="12.75">
      <c r="E313" s="208"/>
    </row>
    <row r="314" ht="12.75">
      <c r="E314" s="208"/>
    </row>
    <row r="315" ht="12.75">
      <c r="E315" s="208"/>
    </row>
    <row r="316" ht="12.75">
      <c r="E316" s="208"/>
    </row>
    <row r="317" ht="12.75">
      <c r="E317" s="208"/>
    </row>
    <row r="318" ht="12.75">
      <c r="E318" s="208"/>
    </row>
    <row r="319" ht="12.75">
      <c r="E319" s="208"/>
    </row>
    <row r="320" ht="12.75">
      <c r="E320" s="208"/>
    </row>
    <row r="321" ht="12.75">
      <c r="E321" s="208"/>
    </row>
    <row r="322" ht="12.75">
      <c r="E322" s="208"/>
    </row>
    <row r="323" ht="12.75">
      <c r="E323" s="208"/>
    </row>
    <row r="324" ht="12.75">
      <c r="E324" s="208"/>
    </row>
    <row r="325" ht="12.75">
      <c r="E325" s="208"/>
    </row>
    <row r="326" ht="12.75">
      <c r="E326" s="208"/>
    </row>
    <row r="327" ht="12.75">
      <c r="E327" s="208"/>
    </row>
    <row r="328" ht="12.75">
      <c r="E328" s="208"/>
    </row>
    <row r="329" ht="12.75">
      <c r="E329" s="208"/>
    </row>
    <row r="330" ht="12.75">
      <c r="E330" s="208"/>
    </row>
    <row r="331" ht="12.75">
      <c r="E331" s="208"/>
    </row>
    <row r="332" ht="12.75">
      <c r="E332" s="208"/>
    </row>
    <row r="333" ht="12.75">
      <c r="E333" s="208"/>
    </row>
    <row r="334" ht="12.75">
      <c r="E334" s="208"/>
    </row>
    <row r="335" ht="12.75">
      <c r="E335" s="208"/>
    </row>
    <row r="336" ht="12.75">
      <c r="E336" s="208"/>
    </row>
    <row r="337" ht="12.75">
      <c r="E337" s="208"/>
    </row>
    <row r="338" ht="12.75">
      <c r="E338" s="208"/>
    </row>
    <row r="339" ht="12.75">
      <c r="E339" s="208"/>
    </row>
    <row r="340" ht="12.75">
      <c r="E340" s="208"/>
    </row>
    <row r="341" ht="12.75">
      <c r="E341" s="208"/>
    </row>
    <row r="342" ht="12.75">
      <c r="E342" s="208"/>
    </row>
    <row r="343" ht="12.75">
      <c r="E343" s="208"/>
    </row>
    <row r="344" ht="12.75">
      <c r="E344" s="208"/>
    </row>
    <row r="345" ht="12.75">
      <c r="E345" s="208"/>
    </row>
    <row r="346" ht="12.75">
      <c r="E346" s="208"/>
    </row>
    <row r="347" ht="12.75">
      <c r="E347" s="208"/>
    </row>
    <row r="348" ht="12.75">
      <c r="E348" s="208"/>
    </row>
    <row r="349" ht="12.75">
      <c r="E349" s="208"/>
    </row>
    <row r="350" ht="12.75">
      <c r="E350" s="208"/>
    </row>
    <row r="351" ht="12.75">
      <c r="E351" s="208"/>
    </row>
    <row r="352" ht="12.75">
      <c r="E352" s="208"/>
    </row>
    <row r="353" ht="12.75">
      <c r="E353" s="208"/>
    </row>
    <row r="354" ht="12.75">
      <c r="E354" s="208"/>
    </row>
    <row r="355" ht="12.75">
      <c r="E355" s="208"/>
    </row>
    <row r="356" ht="12.75">
      <c r="E356" s="208"/>
    </row>
    <row r="357" ht="12.75">
      <c r="E357" s="208"/>
    </row>
    <row r="358" ht="12.75">
      <c r="E358" s="208"/>
    </row>
    <row r="359" ht="12.75">
      <c r="E359" s="208"/>
    </row>
    <row r="360" ht="12.75">
      <c r="E360" s="208"/>
    </row>
    <row r="361" ht="12.75">
      <c r="E361" s="208"/>
    </row>
    <row r="362" ht="12.75">
      <c r="E362" s="208"/>
    </row>
    <row r="363" ht="12.75">
      <c r="E363" s="208"/>
    </row>
    <row r="364" ht="12.75">
      <c r="E364" s="208"/>
    </row>
    <row r="365" ht="12.75">
      <c r="E365" s="208"/>
    </row>
    <row r="366" ht="12.75">
      <c r="E366" s="208"/>
    </row>
    <row r="367" ht="12.75">
      <c r="E367" s="208"/>
    </row>
    <row r="368" ht="12.75">
      <c r="E368" s="208"/>
    </row>
    <row r="369" ht="12.75">
      <c r="E369" s="208"/>
    </row>
    <row r="370" ht="12.75">
      <c r="E370" s="208"/>
    </row>
    <row r="371" ht="12.75">
      <c r="E371" s="208"/>
    </row>
    <row r="372" ht="12.75">
      <c r="E372" s="208"/>
    </row>
    <row r="373" ht="12.75">
      <c r="E373" s="208"/>
    </row>
    <row r="374" ht="12.75">
      <c r="E374" s="208"/>
    </row>
    <row r="375" ht="12.75">
      <c r="E375" s="208"/>
    </row>
    <row r="376" ht="12.75">
      <c r="E376" s="208"/>
    </row>
    <row r="377" ht="12.75">
      <c r="E377" s="208"/>
    </row>
    <row r="378" ht="12.75">
      <c r="E378" s="208"/>
    </row>
    <row r="379" ht="12.75">
      <c r="E379" s="208"/>
    </row>
    <row r="380" ht="12.75">
      <c r="E380" s="208"/>
    </row>
    <row r="381" ht="12.75">
      <c r="E381" s="208"/>
    </row>
    <row r="382" ht="12.75">
      <c r="E382" s="208"/>
    </row>
    <row r="383" ht="12.75">
      <c r="E383" s="208"/>
    </row>
    <row r="384" ht="12.75">
      <c r="E384" s="208"/>
    </row>
    <row r="385" ht="12.75">
      <c r="E385" s="208"/>
    </row>
    <row r="386" ht="12.75">
      <c r="E386" s="208"/>
    </row>
    <row r="387" ht="12.75">
      <c r="E387" s="208"/>
    </row>
    <row r="388" ht="12.75">
      <c r="E388" s="208"/>
    </row>
    <row r="389" ht="12.75">
      <c r="E389" s="208"/>
    </row>
    <row r="390" ht="12.75">
      <c r="E390" s="208"/>
    </row>
    <row r="391" ht="12.75">
      <c r="E391" s="208"/>
    </row>
    <row r="392" ht="12.75">
      <c r="E392" s="208"/>
    </row>
    <row r="393" ht="12.75">
      <c r="E393" s="208"/>
    </row>
    <row r="394" ht="12.75">
      <c r="E394" s="208"/>
    </row>
    <row r="395" ht="12.75">
      <c r="E395" s="208"/>
    </row>
    <row r="396" ht="12.75">
      <c r="E396" s="208"/>
    </row>
    <row r="397" ht="12.75">
      <c r="E397" s="208"/>
    </row>
    <row r="398" ht="12.75">
      <c r="E398" s="208"/>
    </row>
    <row r="399" ht="12.75">
      <c r="E399" s="208"/>
    </row>
    <row r="400" ht="12.75">
      <c r="E400" s="208"/>
    </row>
    <row r="401" ht="12.75">
      <c r="E401" s="208"/>
    </row>
    <row r="402" ht="12.75">
      <c r="E402" s="208"/>
    </row>
    <row r="403" ht="12.75">
      <c r="E403" s="208"/>
    </row>
    <row r="404" ht="12.75">
      <c r="E404" s="208"/>
    </row>
    <row r="405" ht="12.75">
      <c r="E405" s="208"/>
    </row>
    <row r="406" ht="12.75">
      <c r="E406" s="208"/>
    </row>
    <row r="407" ht="12.75">
      <c r="E407" s="208"/>
    </row>
    <row r="408" ht="12.75">
      <c r="E408" s="208"/>
    </row>
    <row r="409" ht="12.75">
      <c r="E409" s="208"/>
    </row>
    <row r="410" ht="12.75">
      <c r="E410" s="208"/>
    </row>
    <row r="411" ht="12.75">
      <c r="E411" s="208"/>
    </row>
    <row r="412" ht="12.75">
      <c r="E412" s="208"/>
    </row>
    <row r="413" ht="12.75">
      <c r="E413" s="208"/>
    </row>
    <row r="414" ht="12.75">
      <c r="E414" s="208"/>
    </row>
    <row r="415" ht="12.75">
      <c r="E415" s="208"/>
    </row>
    <row r="416" ht="12.75">
      <c r="E416" s="208"/>
    </row>
    <row r="417" ht="12.75">
      <c r="E417" s="208"/>
    </row>
    <row r="418" ht="12.75">
      <c r="E418" s="208"/>
    </row>
    <row r="419" ht="12.75">
      <c r="E419" s="208"/>
    </row>
    <row r="420" ht="12.75">
      <c r="E420" s="208"/>
    </row>
    <row r="421" ht="12.75">
      <c r="E421" s="208"/>
    </row>
    <row r="422" ht="12.75">
      <c r="E422" s="208"/>
    </row>
    <row r="423" ht="12.75">
      <c r="E423" s="208"/>
    </row>
    <row r="424" ht="12.75">
      <c r="E424" s="208"/>
    </row>
    <row r="425" ht="12.75">
      <c r="E425" s="208"/>
    </row>
    <row r="426" ht="12.75">
      <c r="E426" s="208"/>
    </row>
    <row r="427" ht="12.75">
      <c r="E427" s="208"/>
    </row>
    <row r="428" ht="12.75">
      <c r="E428" s="208"/>
    </row>
    <row r="429" ht="12.75">
      <c r="E429" s="208"/>
    </row>
    <row r="430" ht="12.75">
      <c r="E430" s="208"/>
    </row>
    <row r="431" ht="12.75">
      <c r="E431" s="208"/>
    </row>
    <row r="432" ht="12.75">
      <c r="E432" s="208"/>
    </row>
    <row r="433" ht="12.75">
      <c r="E433" s="208"/>
    </row>
    <row r="434" ht="12.75">
      <c r="E434" s="208"/>
    </row>
    <row r="435" ht="12.75">
      <c r="E435" s="208"/>
    </row>
    <row r="436" ht="12.75">
      <c r="E436" s="208"/>
    </row>
    <row r="437" ht="12.75">
      <c r="E437" s="208"/>
    </row>
    <row r="438" ht="12.75">
      <c r="E438" s="208"/>
    </row>
    <row r="439" ht="12.75">
      <c r="E439" s="208"/>
    </row>
    <row r="440" ht="12.75">
      <c r="E440" s="208"/>
    </row>
    <row r="441" ht="12.75">
      <c r="E441" s="208"/>
    </row>
    <row r="442" ht="12.75">
      <c r="E442" s="208"/>
    </row>
    <row r="443" ht="12.75">
      <c r="E443" s="208"/>
    </row>
    <row r="444" ht="12.75">
      <c r="E444" s="208"/>
    </row>
    <row r="445" ht="12.75">
      <c r="E445" s="208"/>
    </row>
    <row r="446" ht="12.75">
      <c r="E446" s="208"/>
    </row>
    <row r="447" ht="12.75">
      <c r="E447" s="208"/>
    </row>
    <row r="448" ht="12.75">
      <c r="E448" s="208"/>
    </row>
    <row r="449" ht="12.75">
      <c r="E449" s="208"/>
    </row>
    <row r="450" ht="12.75">
      <c r="E450" s="208"/>
    </row>
    <row r="451" ht="12.75">
      <c r="E451" s="208"/>
    </row>
    <row r="452" ht="12.75">
      <c r="E452" s="208"/>
    </row>
    <row r="453" ht="12.75">
      <c r="E453" s="208"/>
    </row>
    <row r="454" ht="12.75">
      <c r="E454" s="208"/>
    </row>
    <row r="455" ht="12.75">
      <c r="E455" s="208"/>
    </row>
    <row r="456" ht="12.75">
      <c r="E456" s="208"/>
    </row>
    <row r="457" ht="12.75">
      <c r="E457" s="208"/>
    </row>
    <row r="458" ht="12.75">
      <c r="E458" s="208"/>
    </row>
    <row r="459" ht="12.75">
      <c r="E459" s="208"/>
    </row>
    <row r="460" ht="12.75">
      <c r="E460" s="208"/>
    </row>
    <row r="461" ht="12.75">
      <c r="E461" s="208"/>
    </row>
    <row r="462" ht="12.75">
      <c r="E462" s="208"/>
    </row>
    <row r="463" ht="12.75">
      <c r="E463" s="208"/>
    </row>
    <row r="464" ht="12.75">
      <c r="E464" s="208"/>
    </row>
    <row r="465" ht="12.75">
      <c r="E465" s="208"/>
    </row>
    <row r="466" ht="12.75">
      <c r="E466" s="208"/>
    </row>
    <row r="467" ht="12.75">
      <c r="E467" s="208"/>
    </row>
    <row r="468" ht="12.75">
      <c r="E468" s="208"/>
    </row>
    <row r="469" ht="12.75">
      <c r="E469" s="208"/>
    </row>
    <row r="470" ht="12.75">
      <c r="E470" s="208"/>
    </row>
    <row r="471" ht="12.75">
      <c r="E471" s="208"/>
    </row>
    <row r="472" ht="12.75">
      <c r="E472" s="208"/>
    </row>
    <row r="473" ht="12.75">
      <c r="E473" s="208"/>
    </row>
    <row r="474" ht="12.75">
      <c r="E474" s="208"/>
    </row>
    <row r="475" ht="12.75">
      <c r="E475" s="208"/>
    </row>
    <row r="476" ht="12.75">
      <c r="E476" s="208"/>
    </row>
    <row r="477" ht="12.75">
      <c r="E477" s="208"/>
    </row>
    <row r="478" ht="12.75">
      <c r="E478" s="208"/>
    </row>
    <row r="479" ht="12.75">
      <c r="E479" s="208"/>
    </row>
    <row r="480" ht="12.75">
      <c r="E480" s="208"/>
    </row>
    <row r="481" ht="12.75">
      <c r="E481" s="208"/>
    </row>
    <row r="482" ht="12.75">
      <c r="E482" s="208"/>
    </row>
    <row r="483" ht="12.75">
      <c r="E483" s="208"/>
    </row>
    <row r="484" ht="12.75">
      <c r="E484" s="208"/>
    </row>
    <row r="485" ht="12.75">
      <c r="E485" s="208"/>
    </row>
    <row r="486" ht="12.75">
      <c r="E486" s="208"/>
    </row>
    <row r="487" ht="12.75">
      <c r="E487" s="208"/>
    </row>
    <row r="488" ht="12.75">
      <c r="E488" s="208"/>
    </row>
    <row r="489" ht="12.75">
      <c r="E489" s="208"/>
    </row>
    <row r="490" ht="12.75">
      <c r="E490" s="208"/>
    </row>
    <row r="491" ht="12.75">
      <c r="E491" s="208"/>
    </row>
    <row r="492" ht="12.75">
      <c r="E492" s="208"/>
    </row>
    <row r="493" ht="12.75">
      <c r="E493" s="208"/>
    </row>
    <row r="494" ht="12.75">
      <c r="E494" s="208"/>
    </row>
    <row r="495" ht="12.75">
      <c r="E495" s="208"/>
    </row>
    <row r="496" ht="12.75">
      <c r="E496" s="208"/>
    </row>
    <row r="497" ht="12.75">
      <c r="E497" s="208"/>
    </row>
    <row r="498" ht="12.75">
      <c r="E498" s="208"/>
    </row>
    <row r="499" ht="12.75">
      <c r="E499" s="208"/>
    </row>
    <row r="500" ht="12.75">
      <c r="E500" s="208"/>
    </row>
    <row r="501" ht="12.75">
      <c r="E501" s="208"/>
    </row>
    <row r="502" ht="12.75">
      <c r="E502" s="208"/>
    </row>
    <row r="503" ht="12.75">
      <c r="E503" s="208"/>
    </row>
    <row r="504" ht="12.75">
      <c r="E504" s="208"/>
    </row>
    <row r="505" ht="12.75">
      <c r="E505" s="208"/>
    </row>
    <row r="506" ht="12.75">
      <c r="E506" s="208"/>
    </row>
    <row r="507" ht="12.75">
      <c r="E507" s="208"/>
    </row>
    <row r="508" ht="12.75">
      <c r="E508" s="208"/>
    </row>
    <row r="509" ht="12.75">
      <c r="E509" s="208"/>
    </row>
    <row r="510" ht="12.75">
      <c r="E510" s="208"/>
    </row>
    <row r="511" ht="12.75">
      <c r="E511" s="208"/>
    </row>
    <row r="512" ht="12.75">
      <c r="E512" s="208"/>
    </row>
    <row r="513" ht="12.75">
      <c r="E513" s="208"/>
    </row>
    <row r="514" ht="12.75">
      <c r="E514" s="208"/>
    </row>
    <row r="515" ht="12.75">
      <c r="E515" s="208"/>
    </row>
    <row r="516" ht="12.75">
      <c r="E516" s="208"/>
    </row>
    <row r="517" ht="12.75">
      <c r="E517" s="208"/>
    </row>
    <row r="518" ht="12.75">
      <c r="E518" s="208"/>
    </row>
    <row r="519" ht="12.75">
      <c r="E519" s="208"/>
    </row>
    <row r="520" ht="12.75">
      <c r="E520" s="208"/>
    </row>
    <row r="521" ht="12.75">
      <c r="E521" s="208"/>
    </row>
    <row r="522" ht="12.75">
      <c r="E522" s="208"/>
    </row>
    <row r="523" ht="12.75">
      <c r="E523" s="208"/>
    </row>
    <row r="524" ht="12.75">
      <c r="E524" s="208"/>
    </row>
    <row r="525" ht="12.75">
      <c r="E525" s="208"/>
    </row>
    <row r="526" ht="12.75">
      <c r="E526" s="208"/>
    </row>
    <row r="527" ht="12.75">
      <c r="E527" s="208"/>
    </row>
    <row r="528" ht="12.75">
      <c r="E528" s="208"/>
    </row>
    <row r="529" ht="12.75">
      <c r="E529" s="208"/>
    </row>
    <row r="530" ht="12.75">
      <c r="E530" s="208"/>
    </row>
    <row r="531" ht="12.75">
      <c r="E531" s="208"/>
    </row>
    <row r="532" ht="12.75">
      <c r="E532" s="208"/>
    </row>
    <row r="533" ht="12.75">
      <c r="E533" s="208"/>
    </row>
    <row r="534" ht="12.75">
      <c r="E534" s="208"/>
    </row>
    <row r="535" ht="12.75">
      <c r="E535" s="208"/>
    </row>
    <row r="536" ht="12.75">
      <c r="E536" s="208"/>
    </row>
    <row r="537" ht="12.75">
      <c r="E537" s="208"/>
    </row>
    <row r="538" ht="12.75">
      <c r="E538" s="208"/>
    </row>
    <row r="539" ht="12.75">
      <c r="E539" s="208"/>
    </row>
    <row r="540" ht="12.75">
      <c r="E540" s="208"/>
    </row>
    <row r="541" ht="12.75">
      <c r="E541" s="208"/>
    </row>
    <row r="542" ht="12.75">
      <c r="E542" s="208"/>
    </row>
    <row r="543" ht="12.75">
      <c r="E543" s="208"/>
    </row>
    <row r="544" ht="12.75">
      <c r="E544" s="208"/>
    </row>
    <row r="545" ht="12.75">
      <c r="E545" s="208"/>
    </row>
    <row r="546" ht="12.75">
      <c r="E546" s="208"/>
    </row>
    <row r="547" ht="12.75">
      <c r="E547" s="208"/>
    </row>
    <row r="548" ht="12.75">
      <c r="E548" s="208"/>
    </row>
    <row r="549" ht="12.75">
      <c r="E549" s="208"/>
    </row>
    <row r="550" ht="12.75">
      <c r="E550" s="208"/>
    </row>
    <row r="551" ht="12.75">
      <c r="E551" s="208"/>
    </row>
    <row r="552" ht="12.75">
      <c r="E552" s="208"/>
    </row>
    <row r="553" ht="12.75">
      <c r="E553" s="208"/>
    </row>
    <row r="554" ht="12.75">
      <c r="E554" s="208"/>
    </row>
    <row r="555" ht="12.75">
      <c r="E555" s="208"/>
    </row>
    <row r="556" ht="12.75">
      <c r="E556" s="208"/>
    </row>
    <row r="557" ht="12.75">
      <c r="E557" s="208"/>
    </row>
    <row r="558" ht="12.75">
      <c r="E558" s="208"/>
    </row>
    <row r="559" ht="12.75">
      <c r="E559" s="208"/>
    </row>
    <row r="560" ht="12.75">
      <c r="E560" s="208"/>
    </row>
    <row r="561" ht="12.75">
      <c r="E561" s="208"/>
    </row>
    <row r="562" ht="12.75">
      <c r="E562" s="208"/>
    </row>
    <row r="563" ht="12.75">
      <c r="E563" s="208"/>
    </row>
    <row r="564" ht="12.75">
      <c r="E564" s="208"/>
    </row>
    <row r="565" ht="12.75">
      <c r="E565" s="208"/>
    </row>
    <row r="566" ht="12.75">
      <c r="E566" s="208"/>
    </row>
    <row r="567" ht="12.75">
      <c r="E567" s="208"/>
    </row>
    <row r="568" ht="12.75">
      <c r="E568" s="208"/>
    </row>
    <row r="569" ht="12.75">
      <c r="E569" s="208"/>
    </row>
    <row r="570" ht="12.75">
      <c r="E570" s="208"/>
    </row>
    <row r="571" ht="12.75">
      <c r="E571" s="208"/>
    </row>
    <row r="572" ht="12.75">
      <c r="E572" s="208"/>
    </row>
    <row r="573" ht="12.75">
      <c r="E573" s="208"/>
    </row>
    <row r="574" ht="12.75">
      <c r="E574" s="208"/>
    </row>
    <row r="575" ht="12.75">
      <c r="E575" s="208"/>
    </row>
    <row r="576" ht="12.75">
      <c r="E576" s="208"/>
    </row>
    <row r="577" ht="12.75">
      <c r="E577" s="208"/>
    </row>
    <row r="578" ht="12.75">
      <c r="E578" s="208"/>
    </row>
    <row r="579" ht="12.75">
      <c r="E579" s="208"/>
    </row>
    <row r="580" ht="12.75">
      <c r="E580" s="208"/>
    </row>
    <row r="581" ht="12.75">
      <c r="E581" s="208"/>
    </row>
    <row r="582" ht="12.75">
      <c r="E582" s="208"/>
    </row>
    <row r="583" ht="12.75">
      <c r="E583" s="208"/>
    </row>
    <row r="584" ht="12.75">
      <c r="E584" s="208"/>
    </row>
    <row r="585" ht="12.75">
      <c r="E585" s="208"/>
    </row>
    <row r="586" ht="12.75">
      <c r="E586" s="208"/>
    </row>
    <row r="587" ht="12.75">
      <c r="E587" s="208"/>
    </row>
    <row r="588" ht="12.75">
      <c r="E588" s="208"/>
    </row>
    <row r="589" ht="12.75">
      <c r="E589" s="208"/>
    </row>
    <row r="590" ht="12.75">
      <c r="E590" s="208"/>
    </row>
    <row r="591" ht="12.75">
      <c r="E591" s="208"/>
    </row>
    <row r="592" ht="12.75">
      <c r="E592" s="208"/>
    </row>
    <row r="593" ht="12.75">
      <c r="E593" s="208"/>
    </row>
    <row r="594" ht="12.75">
      <c r="E594" s="208"/>
    </row>
    <row r="595" ht="12.75">
      <c r="E595" s="208"/>
    </row>
    <row r="596" ht="12.75">
      <c r="E596" s="208"/>
    </row>
    <row r="597" ht="12.75">
      <c r="E597" s="208"/>
    </row>
    <row r="598" ht="12.75">
      <c r="E598" s="208"/>
    </row>
    <row r="599" ht="12.75">
      <c r="E599" s="208"/>
    </row>
    <row r="600" ht="12.75">
      <c r="E600" s="208"/>
    </row>
    <row r="601" ht="12.75">
      <c r="E601" s="208"/>
    </row>
    <row r="602" ht="12.75">
      <c r="E602" s="208"/>
    </row>
    <row r="603" ht="12.75">
      <c r="E603" s="208"/>
    </row>
    <row r="604" ht="12.75">
      <c r="E604" s="208"/>
    </row>
    <row r="605" ht="12.75">
      <c r="E605" s="208"/>
    </row>
    <row r="606" ht="12.75">
      <c r="E606" s="208"/>
    </row>
    <row r="607" ht="12.75">
      <c r="E607" s="208"/>
    </row>
    <row r="608" ht="12.75">
      <c r="E608" s="208"/>
    </row>
    <row r="609" ht="12.75">
      <c r="E609" s="208"/>
    </row>
    <row r="610" ht="12.75">
      <c r="E610" s="208"/>
    </row>
    <row r="611" ht="12.75">
      <c r="E611" s="208"/>
    </row>
    <row r="612" ht="12.75">
      <c r="E612" s="208"/>
    </row>
    <row r="613" ht="12.75">
      <c r="E613" s="208"/>
    </row>
    <row r="614" ht="12.75">
      <c r="E614" s="208"/>
    </row>
    <row r="615" ht="12.75">
      <c r="E615" s="208"/>
    </row>
    <row r="616" ht="12.75">
      <c r="E616" s="208"/>
    </row>
    <row r="617" ht="12.75">
      <c r="E617" s="208"/>
    </row>
    <row r="618" ht="12.75">
      <c r="E618" s="208"/>
    </row>
    <row r="619" ht="12.75">
      <c r="E619" s="208"/>
    </row>
    <row r="620" ht="12.75">
      <c r="E620" s="208"/>
    </row>
    <row r="621" ht="12.75">
      <c r="E621" s="208"/>
    </row>
    <row r="622" ht="12.75">
      <c r="E622" s="208"/>
    </row>
    <row r="623" ht="12.75">
      <c r="E623" s="208"/>
    </row>
    <row r="624" ht="12.75">
      <c r="E624" s="208"/>
    </row>
    <row r="625" ht="12.75">
      <c r="E625" s="208"/>
    </row>
    <row r="626" ht="12.75">
      <c r="E626" s="208"/>
    </row>
    <row r="627" ht="12.75">
      <c r="E627" s="208"/>
    </row>
    <row r="628" ht="12.75">
      <c r="E628" s="208"/>
    </row>
    <row r="629" ht="12.75">
      <c r="E629" s="208"/>
    </row>
    <row r="630" ht="12.75">
      <c r="E630" s="208"/>
    </row>
    <row r="631" ht="12.75">
      <c r="E631" s="208"/>
    </row>
    <row r="632" ht="12.75">
      <c r="E632" s="208"/>
    </row>
    <row r="633" ht="12.75">
      <c r="E633" s="208"/>
    </row>
    <row r="634" ht="12.75">
      <c r="E634" s="208"/>
    </row>
    <row r="635" ht="12.75">
      <c r="E635" s="208"/>
    </row>
    <row r="636" ht="12.75">
      <c r="E636" s="208"/>
    </row>
    <row r="637" ht="12.75">
      <c r="E637" s="208"/>
    </row>
    <row r="638" ht="12.75">
      <c r="E638" s="208"/>
    </row>
    <row r="639" ht="12.75">
      <c r="E639" s="208"/>
    </row>
    <row r="640" ht="12.75">
      <c r="E640" s="208"/>
    </row>
    <row r="641" ht="12.75">
      <c r="E641" s="208"/>
    </row>
    <row r="642" ht="12.75">
      <c r="E642" s="208"/>
    </row>
    <row r="643" ht="12.75">
      <c r="E643" s="208"/>
    </row>
    <row r="644" ht="12.75">
      <c r="E644" s="208"/>
    </row>
    <row r="645" ht="12.75">
      <c r="E645" s="208"/>
    </row>
    <row r="646" ht="12.75">
      <c r="E646" s="208"/>
    </row>
    <row r="647" ht="12.75">
      <c r="E647" s="208"/>
    </row>
    <row r="648" ht="12.75">
      <c r="E648" s="208"/>
    </row>
    <row r="649" ht="12.75">
      <c r="E649" s="208"/>
    </row>
    <row r="650" ht="12.75">
      <c r="E650" s="208"/>
    </row>
    <row r="651" ht="12.75">
      <c r="E651" s="208"/>
    </row>
    <row r="652" ht="12.75">
      <c r="E652" s="208"/>
    </row>
    <row r="653" ht="12.75">
      <c r="E653" s="208"/>
    </row>
    <row r="654" ht="12.75">
      <c r="E654" s="208"/>
    </row>
    <row r="655" ht="12.75">
      <c r="E655" s="208"/>
    </row>
    <row r="656" ht="12.75">
      <c r="E656" s="208"/>
    </row>
    <row r="657" ht="12.75">
      <c r="E657" s="208"/>
    </row>
    <row r="658" ht="12.75">
      <c r="E658" s="208"/>
    </row>
    <row r="659" ht="12.75">
      <c r="E659" s="208"/>
    </row>
    <row r="660" ht="12.75">
      <c r="E660" s="208"/>
    </row>
    <row r="661" ht="12.75">
      <c r="E661" s="208"/>
    </row>
    <row r="662" ht="12.75">
      <c r="E662" s="208"/>
    </row>
    <row r="663" ht="12.75">
      <c r="E663" s="208"/>
    </row>
    <row r="664" ht="12.75">
      <c r="E664" s="208"/>
    </row>
    <row r="665" ht="12.75">
      <c r="E665" s="208"/>
    </row>
    <row r="666" ht="12.75">
      <c r="E666" s="208"/>
    </row>
    <row r="667" ht="12.75">
      <c r="E667" s="208"/>
    </row>
    <row r="668" ht="12.75">
      <c r="E668" s="208"/>
    </row>
    <row r="669" ht="12.75">
      <c r="E669" s="208"/>
    </row>
    <row r="670" ht="12.75">
      <c r="E670" s="208"/>
    </row>
    <row r="671" ht="12.75">
      <c r="E671" s="208"/>
    </row>
    <row r="672" ht="12.75">
      <c r="E672" s="208"/>
    </row>
    <row r="673" ht="12.75">
      <c r="E673" s="208"/>
    </row>
    <row r="674" ht="12.75">
      <c r="E674" s="208"/>
    </row>
    <row r="675" ht="12.75">
      <c r="E675" s="208"/>
    </row>
    <row r="676" ht="12.75">
      <c r="E676" s="208"/>
    </row>
    <row r="677" ht="12.75">
      <c r="E677" s="208"/>
    </row>
    <row r="678" ht="12.75">
      <c r="E678" s="208"/>
    </row>
    <row r="679" ht="12.75">
      <c r="E679" s="208"/>
    </row>
    <row r="680" ht="12.75">
      <c r="E680" s="208"/>
    </row>
    <row r="681" ht="12.75">
      <c r="E681" s="208"/>
    </row>
    <row r="682" ht="12.75">
      <c r="E682" s="208"/>
    </row>
    <row r="683" ht="12.75">
      <c r="E683" s="208"/>
    </row>
    <row r="684" ht="12.75">
      <c r="E684" s="208"/>
    </row>
    <row r="685" ht="12.75">
      <c r="E685" s="208"/>
    </row>
    <row r="686" ht="12.75">
      <c r="E686" s="208"/>
    </row>
    <row r="687" ht="12.75">
      <c r="E687" s="208"/>
    </row>
    <row r="688" ht="12.75">
      <c r="E688" s="208"/>
    </row>
    <row r="689" ht="12.75">
      <c r="E689" s="208"/>
    </row>
    <row r="690" ht="12.75">
      <c r="E690" s="208"/>
    </row>
    <row r="691" ht="12.75">
      <c r="E691" s="208"/>
    </row>
    <row r="692" ht="12.75">
      <c r="E692" s="208"/>
    </row>
    <row r="693" ht="12.75">
      <c r="E693" s="208"/>
    </row>
    <row r="694" ht="12.75">
      <c r="E694" s="208"/>
    </row>
    <row r="695" ht="12.75">
      <c r="E695" s="208"/>
    </row>
    <row r="696" ht="12.75">
      <c r="E696" s="208"/>
    </row>
    <row r="697" ht="12.75">
      <c r="E697" s="208"/>
    </row>
    <row r="698" ht="12.75">
      <c r="E698" s="208"/>
    </row>
    <row r="699" ht="12.75">
      <c r="E699" s="208"/>
    </row>
    <row r="700" ht="12.75">
      <c r="E700" s="208"/>
    </row>
    <row r="701" ht="12.75">
      <c r="E701" s="208"/>
    </row>
    <row r="702" ht="12.75">
      <c r="E702" s="208"/>
    </row>
    <row r="703" ht="12.75">
      <c r="E703" s="208"/>
    </row>
    <row r="704" ht="12.75">
      <c r="E704" s="208"/>
    </row>
    <row r="705" ht="12.75">
      <c r="E705" s="208"/>
    </row>
    <row r="706" ht="12.75">
      <c r="E706" s="208"/>
    </row>
    <row r="707" ht="12.75">
      <c r="E707" s="208"/>
    </row>
    <row r="708" ht="12.75">
      <c r="E708" s="208"/>
    </row>
    <row r="709" ht="12.75">
      <c r="E709" s="208"/>
    </row>
    <row r="710" ht="12.75">
      <c r="E710" s="208"/>
    </row>
    <row r="711" ht="12.75">
      <c r="E711" s="208"/>
    </row>
    <row r="712" ht="12.75">
      <c r="E712" s="208"/>
    </row>
    <row r="713" ht="12.75">
      <c r="E713" s="208"/>
    </row>
    <row r="714" ht="12.75">
      <c r="E714" s="208"/>
    </row>
    <row r="715" ht="12.75">
      <c r="E715" s="208"/>
    </row>
    <row r="716" ht="12.75">
      <c r="E716" s="208"/>
    </row>
    <row r="717" ht="12.75">
      <c r="E717" s="208"/>
    </row>
    <row r="718" ht="12.75">
      <c r="E718" s="208"/>
    </row>
    <row r="719" ht="12.75">
      <c r="E719" s="208"/>
    </row>
    <row r="720" ht="12.75">
      <c r="E720" s="208"/>
    </row>
    <row r="721" ht="12.75">
      <c r="E721" s="208"/>
    </row>
    <row r="722" ht="12.75">
      <c r="E722" s="208"/>
    </row>
    <row r="723" ht="12.75">
      <c r="E723" s="208"/>
    </row>
    <row r="724" ht="12.75">
      <c r="E724" s="208"/>
    </row>
    <row r="725" ht="12.75">
      <c r="E725" s="208"/>
    </row>
    <row r="726" ht="12.75">
      <c r="E726" s="208"/>
    </row>
    <row r="727" ht="12.75">
      <c r="E727" s="208"/>
    </row>
    <row r="728" ht="12.75">
      <c r="E728" s="208"/>
    </row>
    <row r="729" ht="12.75">
      <c r="E729" s="208"/>
    </row>
    <row r="730" ht="12.75">
      <c r="E730" s="208"/>
    </row>
    <row r="731" ht="12.75">
      <c r="E731" s="208"/>
    </row>
    <row r="732" ht="12.75">
      <c r="E732" s="208"/>
    </row>
    <row r="733" ht="12.75">
      <c r="E733" s="208"/>
    </row>
    <row r="734" ht="12.75">
      <c r="E734" s="208"/>
    </row>
    <row r="735" ht="12.75">
      <c r="E735" s="208"/>
    </row>
    <row r="736" ht="12.75">
      <c r="E736" s="208"/>
    </row>
    <row r="737" ht="12.75">
      <c r="E737" s="208"/>
    </row>
    <row r="738" ht="12.75">
      <c r="E738" s="208"/>
    </row>
    <row r="739" ht="12.75">
      <c r="E739" s="208"/>
    </row>
    <row r="740" ht="12.75">
      <c r="E740" s="208"/>
    </row>
    <row r="741" ht="12.75">
      <c r="E741" s="208"/>
    </row>
    <row r="742" ht="12.75">
      <c r="E742" s="208"/>
    </row>
    <row r="743" ht="12.75">
      <c r="E743" s="208"/>
    </row>
    <row r="744" ht="12.75">
      <c r="E744" s="208"/>
    </row>
    <row r="745" ht="12.75">
      <c r="E745" s="208"/>
    </row>
    <row r="746" ht="12.75">
      <c r="E746" s="208"/>
    </row>
    <row r="747" ht="12.75">
      <c r="E747" s="208"/>
    </row>
    <row r="748" ht="12.75">
      <c r="E748" s="208"/>
    </row>
    <row r="749" ht="12.75">
      <c r="E749" s="208"/>
    </row>
    <row r="750" ht="12.75">
      <c r="E750" s="208"/>
    </row>
    <row r="751" ht="12.75">
      <c r="E751" s="208"/>
    </row>
    <row r="752" ht="12.75">
      <c r="E752" s="208"/>
    </row>
    <row r="753" ht="12.75">
      <c r="E753" s="208"/>
    </row>
    <row r="754" ht="12.75">
      <c r="E754" s="208"/>
    </row>
    <row r="755" ht="12.75">
      <c r="E755" s="208"/>
    </row>
    <row r="756" ht="12.75">
      <c r="E756" s="208"/>
    </row>
    <row r="757" ht="12.75">
      <c r="E757" s="208"/>
    </row>
    <row r="758" ht="12.75">
      <c r="E758" s="208"/>
    </row>
    <row r="759" ht="12.75">
      <c r="E759" s="208"/>
    </row>
    <row r="760" ht="12.75">
      <c r="E760" s="208"/>
    </row>
    <row r="761" ht="12.75">
      <c r="E761" s="208"/>
    </row>
    <row r="762" ht="12.75">
      <c r="E762" s="208"/>
    </row>
    <row r="763" ht="12.75">
      <c r="E763" s="208"/>
    </row>
    <row r="764" ht="12.75">
      <c r="E764" s="208"/>
    </row>
    <row r="765" ht="12.75">
      <c r="E765" s="208"/>
    </row>
    <row r="766" ht="12.75">
      <c r="E766" s="208"/>
    </row>
    <row r="767" ht="12.75">
      <c r="E767" s="208"/>
    </row>
    <row r="768" ht="12.75">
      <c r="E768" s="208"/>
    </row>
    <row r="769" ht="12.75">
      <c r="E769" s="208"/>
    </row>
    <row r="770" ht="12.75">
      <c r="E770" s="208"/>
    </row>
    <row r="771" ht="12.75">
      <c r="E771" s="208"/>
    </row>
    <row r="772" ht="12.75">
      <c r="E772" s="208"/>
    </row>
    <row r="773" ht="12.75">
      <c r="E773" s="208"/>
    </row>
    <row r="774" ht="12.75">
      <c r="E774" s="208"/>
    </row>
    <row r="775" ht="12.75">
      <c r="E775" s="208"/>
    </row>
    <row r="776" ht="12.75">
      <c r="E776" s="208"/>
    </row>
    <row r="777" ht="12.75">
      <c r="E777" s="208"/>
    </row>
    <row r="778" ht="12.75">
      <c r="E778" s="208"/>
    </row>
    <row r="779" ht="12.75">
      <c r="E779" s="208"/>
    </row>
    <row r="780" ht="12.75">
      <c r="E780" s="208"/>
    </row>
    <row r="781" ht="12.75">
      <c r="E781" s="208"/>
    </row>
    <row r="782" ht="12.75">
      <c r="E782" s="208"/>
    </row>
    <row r="783" ht="12.75">
      <c r="E783" s="208"/>
    </row>
    <row r="784" ht="12.75">
      <c r="E784" s="208"/>
    </row>
    <row r="785" ht="12.75">
      <c r="E785" s="208"/>
    </row>
    <row r="786" ht="12.75">
      <c r="E786" s="208"/>
    </row>
    <row r="787" ht="12.75">
      <c r="E787" s="208"/>
    </row>
    <row r="788" ht="12.75">
      <c r="E788" s="208"/>
    </row>
    <row r="789" ht="12.75">
      <c r="E789" s="208"/>
    </row>
    <row r="790" ht="12.75">
      <c r="E790" s="208"/>
    </row>
    <row r="791" ht="12.75">
      <c r="E791" s="208"/>
    </row>
    <row r="792" ht="12.75">
      <c r="E792" s="208"/>
    </row>
    <row r="793" ht="12.75">
      <c r="E793" s="208"/>
    </row>
    <row r="794" ht="12.75">
      <c r="E794" s="208"/>
    </row>
    <row r="795" ht="12.75">
      <c r="E795" s="208"/>
    </row>
    <row r="796" ht="12.75">
      <c r="E796" s="208"/>
    </row>
    <row r="797" ht="12.75">
      <c r="E797" s="208"/>
    </row>
    <row r="798" ht="12.75">
      <c r="E798" s="208"/>
    </row>
    <row r="799" ht="12.75">
      <c r="E799" s="208"/>
    </row>
    <row r="800" ht="12.75">
      <c r="E800" s="208"/>
    </row>
    <row r="801" ht="12.75">
      <c r="E801" s="208"/>
    </row>
    <row r="802" ht="12.75">
      <c r="E802" s="208"/>
    </row>
    <row r="803" ht="12.75">
      <c r="E803" s="208"/>
    </row>
    <row r="804" ht="12.75">
      <c r="E804" s="208"/>
    </row>
    <row r="805" ht="12.75">
      <c r="E805" s="208"/>
    </row>
    <row r="806" ht="12.75">
      <c r="E806" s="208"/>
    </row>
    <row r="807" ht="12.75">
      <c r="E807" s="208"/>
    </row>
    <row r="808" ht="12.75">
      <c r="E808" s="208"/>
    </row>
    <row r="809" ht="12.75">
      <c r="E809" s="208"/>
    </row>
    <row r="810" ht="12.75">
      <c r="E810" s="208"/>
    </row>
    <row r="811" ht="12.75">
      <c r="E811" s="208"/>
    </row>
    <row r="812" ht="12.75">
      <c r="E812" s="208"/>
    </row>
    <row r="813" ht="12.75">
      <c r="E813" s="208"/>
    </row>
    <row r="814" ht="12.75">
      <c r="E814" s="208"/>
    </row>
    <row r="815" ht="12.75">
      <c r="E815" s="208"/>
    </row>
    <row r="816" ht="12.75">
      <c r="E816" s="208"/>
    </row>
    <row r="817" ht="12.75">
      <c r="E817" s="208"/>
    </row>
    <row r="818" ht="12.75">
      <c r="E818" s="208"/>
    </row>
    <row r="819" ht="12.75">
      <c r="E819" s="208"/>
    </row>
    <row r="820" ht="12.75">
      <c r="E820" s="208"/>
    </row>
    <row r="821" ht="12.75">
      <c r="E821" s="208"/>
    </row>
    <row r="822" ht="12.75">
      <c r="E822" s="208"/>
    </row>
    <row r="823" ht="12.75">
      <c r="E823" s="208"/>
    </row>
    <row r="824" ht="12.75">
      <c r="E824" s="208"/>
    </row>
    <row r="825" ht="12.75">
      <c r="E825" s="208"/>
    </row>
    <row r="826" ht="12.75">
      <c r="E826" s="208"/>
    </row>
    <row r="827" ht="12.75">
      <c r="E827" s="208"/>
    </row>
    <row r="828" ht="12.75">
      <c r="E828" s="208"/>
    </row>
    <row r="829" ht="12.75">
      <c r="E829" s="208"/>
    </row>
    <row r="830" ht="12.75">
      <c r="E830" s="208"/>
    </row>
    <row r="831" ht="12.75">
      <c r="E831" s="208"/>
    </row>
    <row r="832" ht="12.75">
      <c r="E832" s="208"/>
    </row>
    <row r="833" ht="12.75">
      <c r="E833" s="208"/>
    </row>
    <row r="834" ht="12.75">
      <c r="E834" s="208"/>
    </row>
    <row r="835" ht="12.75">
      <c r="E835" s="208"/>
    </row>
    <row r="836" ht="12.75">
      <c r="E836" s="208"/>
    </row>
    <row r="837" ht="12.75">
      <c r="E837" s="208"/>
    </row>
    <row r="838" ht="12.75">
      <c r="E838" s="208"/>
    </row>
    <row r="839" ht="12.75">
      <c r="E839" s="208"/>
    </row>
    <row r="840" ht="12.75">
      <c r="E840" s="208"/>
    </row>
    <row r="841" ht="12.75">
      <c r="E841" s="208"/>
    </row>
    <row r="842" ht="12.75">
      <c r="E842" s="208"/>
    </row>
    <row r="843" ht="12.75">
      <c r="E843" s="208"/>
    </row>
    <row r="844" ht="12.75">
      <c r="E844" s="208"/>
    </row>
    <row r="845" ht="12.75">
      <c r="E845" s="208"/>
    </row>
    <row r="846" ht="12.75">
      <c r="E846" s="208"/>
    </row>
    <row r="847" ht="12.75">
      <c r="E847" s="208"/>
    </row>
    <row r="848" ht="12.75">
      <c r="E848" s="208"/>
    </row>
    <row r="849" ht="12.75">
      <c r="E849" s="208"/>
    </row>
    <row r="850" ht="12.75">
      <c r="E850" s="208"/>
    </row>
    <row r="851" ht="12.75">
      <c r="E851" s="208"/>
    </row>
    <row r="852" ht="12.75">
      <c r="E852" s="208"/>
    </row>
    <row r="853" ht="12.75">
      <c r="E853" s="208"/>
    </row>
    <row r="854" ht="12.75">
      <c r="E854" s="208"/>
    </row>
    <row r="855" ht="12.75">
      <c r="E855" s="208"/>
    </row>
    <row r="856" ht="12.75">
      <c r="E856" s="208"/>
    </row>
    <row r="857" ht="12.75">
      <c r="E857" s="208"/>
    </row>
    <row r="858" ht="12.75">
      <c r="E858" s="208"/>
    </row>
    <row r="859" ht="12.75">
      <c r="E859" s="208"/>
    </row>
    <row r="860" ht="12.75">
      <c r="E860" s="208"/>
    </row>
    <row r="861" ht="12.75">
      <c r="E861" s="208"/>
    </row>
    <row r="862" ht="12.75">
      <c r="E862" s="208"/>
    </row>
    <row r="863" ht="12.75">
      <c r="E863" s="208"/>
    </row>
    <row r="864" ht="12.75">
      <c r="E864" s="208"/>
    </row>
    <row r="865" ht="12.75">
      <c r="E865" s="208"/>
    </row>
    <row r="866" ht="12.75">
      <c r="E866" s="208"/>
    </row>
    <row r="867" ht="12.75">
      <c r="E867" s="208"/>
    </row>
    <row r="868" ht="12.75">
      <c r="E868" s="208"/>
    </row>
    <row r="869" ht="12.75">
      <c r="E869" s="208"/>
    </row>
    <row r="870" ht="12.75">
      <c r="E870" s="208"/>
    </row>
    <row r="871" ht="12.75">
      <c r="E871" s="208"/>
    </row>
    <row r="872" ht="12.75">
      <c r="E872" s="208"/>
    </row>
    <row r="873" ht="12.75">
      <c r="E873" s="208"/>
    </row>
    <row r="874" ht="12.75">
      <c r="E874" s="208"/>
    </row>
    <row r="875" ht="12.75">
      <c r="E875" s="208"/>
    </row>
    <row r="876" ht="12.75">
      <c r="E876" s="208"/>
    </row>
    <row r="877" ht="12.75">
      <c r="E877" s="208"/>
    </row>
    <row r="878" ht="12.75">
      <c r="E878" s="208"/>
    </row>
    <row r="879" ht="12.75">
      <c r="E879" s="208"/>
    </row>
    <row r="880" ht="12.75">
      <c r="E880" s="208"/>
    </row>
    <row r="881" ht="12.75">
      <c r="E881" s="208"/>
    </row>
    <row r="882" ht="12.75">
      <c r="E882" s="208"/>
    </row>
    <row r="883" ht="12.75">
      <c r="E883" s="208"/>
    </row>
    <row r="884" ht="12.75">
      <c r="E884" s="208"/>
    </row>
    <row r="885" ht="12.75">
      <c r="E885" s="208"/>
    </row>
    <row r="886" ht="12.75">
      <c r="E886" s="208"/>
    </row>
    <row r="887" ht="12.75">
      <c r="E887" s="208"/>
    </row>
    <row r="888" ht="12.75">
      <c r="E888" s="208"/>
    </row>
    <row r="889" ht="12.75">
      <c r="E889" s="208"/>
    </row>
    <row r="890" ht="12.75">
      <c r="E890" s="208"/>
    </row>
    <row r="891" ht="12.75">
      <c r="E891" s="208"/>
    </row>
    <row r="892" ht="12.75">
      <c r="E892" s="208"/>
    </row>
    <row r="893" ht="12.75">
      <c r="E893" s="208"/>
    </row>
    <row r="894" ht="12.75">
      <c r="E894" s="208"/>
    </row>
    <row r="895" ht="12.75">
      <c r="E895" s="208"/>
    </row>
    <row r="896" ht="12.75">
      <c r="E896" s="208"/>
    </row>
    <row r="897" ht="12.75">
      <c r="E897" s="208"/>
    </row>
    <row r="898" ht="12.75">
      <c r="E898" s="208"/>
    </row>
    <row r="899" ht="12.75">
      <c r="E899" s="208"/>
    </row>
    <row r="900" ht="12.75">
      <c r="E900" s="208"/>
    </row>
    <row r="901" ht="12.75">
      <c r="E901" s="208"/>
    </row>
    <row r="902" ht="12.75">
      <c r="E902" s="208"/>
    </row>
    <row r="903" ht="12.75">
      <c r="E903" s="208"/>
    </row>
    <row r="904" ht="12.75">
      <c r="E904" s="208"/>
    </row>
    <row r="905" ht="12.75">
      <c r="E905" s="208"/>
    </row>
    <row r="906" ht="12.75">
      <c r="E906" s="208"/>
    </row>
    <row r="907" ht="12.75">
      <c r="E907" s="208"/>
    </row>
    <row r="908" ht="12.75">
      <c r="E908" s="208"/>
    </row>
    <row r="909" ht="12.75">
      <c r="E909" s="208"/>
    </row>
    <row r="910" ht="12.75">
      <c r="E910" s="208"/>
    </row>
    <row r="911" ht="12.75">
      <c r="E911" s="208"/>
    </row>
    <row r="912" ht="12.75">
      <c r="E912" s="208"/>
    </row>
    <row r="913" ht="12.75">
      <c r="E913" s="208"/>
    </row>
    <row r="914" ht="12.75">
      <c r="E914" s="208"/>
    </row>
    <row r="915" ht="12.75">
      <c r="E915" s="208"/>
    </row>
    <row r="916" ht="12.75">
      <c r="E916" s="208"/>
    </row>
    <row r="917" ht="12.75">
      <c r="E917" s="208"/>
    </row>
    <row r="918" ht="12.75">
      <c r="E918" s="208"/>
    </row>
    <row r="919" ht="12.75">
      <c r="E919" s="208"/>
    </row>
    <row r="920" ht="12.75">
      <c r="E920" s="208"/>
    </row>
    <row r="921" ht="12.75">
      <c r="E921" s="208"/>
    </row>
    <row r="922" ht="12.75">
      <c r="E922" s="208"/>
    </row>
    <row r="923" ht="12.75">
      <c r="E923" s="208"/>
    </row>
    <row r="924" ht="12.75">
      <c r="E924" s="208"/>
    </row>
    <row r="925" ht="12.75">
      <c r="E925" s="208"/>
    </row>
    <row r="926" ht="12.75">
      <c r="E926" s="208"/>
    </row>
    <row r="927" ht="12.75">
      <c r="E927" s="208"/>
    </row>
    <row r="928" ht="12.75">
      <c r="E928" s="208"/>
    </row>
    <row r="929" ht="12.75">
      <c r="E929" s="208"/>
    </row>
    <row r="930" ht="12.75">
      <c r="E930" s="208"/>
    </row>
    <row r="931" ht="12.75">
      <c r="E931" s="208"/>
    </row>
    <row r="932" ht="12.75">
      <c r="E932" s="208"/>
    </row>
    <row r="933" ht="12.75">
      <c r="E933" s="208"/>
    </row>
    <row r="934" ht="12.75">
      <c r="E934" s="208"/>
    </row>
    <row r="935" ht="12.75">
      <c r="E935" s="208"/>
    </row>
    <row r="936" ht="12.75">
      <c r="E936" s="208"/>
    </row>
    <row r="937" ht="12.75">
      <c r="E937" s="208"/>
    </row>
    <row r="938" ht="12.75">
      <c r="E938" s="208"/>
    </row>
    <row r="939" ht="12.75">
      <c r="E939" s="208"/>
    </row>
    <row r="940" ht="12.75">
      <c r="E940" s="208"/>
    </row>
    <row r="941" ht="12.75">
      <c r="E941" s="208"/>
    </row>
    <row r="942" ht="12.75">
      <c r="E942" s="208"/>
    </row>
    <row r="943" ht="12.75">
      <c r="E943" s="208"/>
    </row>
    <row r="944" ht="12.75">
      <c r="E944" s="208"/>
    </row>
    <row r="945" ht="12.75">
      <c r="E945" s="208"/>
    </row>
    <row r="946" ht="12.75">
      <c r="E946" s="208"/>
    </row>
    <row r="947" ht="12.75">
      <c r="E947" s="208"/>
    </row>
    <row r="948" ht="12.75">
      <c r="E948" s="208"/>
    </row>
    <row r="949" ht="12.75">
      <c r="E949" s="208"/>
    </row>
    <row r="950" ht="12.75">
      <c r="E950" s="208"/>
    </row>
    <row r="951" ht="12.75">
      <c r="E951" s="208"/>
    </row>
    <row r="952" ht="12.75">
      <c r="E952" s="208"/>
    </row>
    <row r="953" ht="12.75">
      <c r="E953" s="208"/>
    </row>
    <row r="954" ht="12.75">
      <c r="E954" s="208"/>
    </row>
    <row r="955" ht="12.75">
      <c r="E955" s="208"/>
    </row>
    <row r="956" ht="12.75">
      <c r="E956" s="208"/>
    </row>
    <row r="957" ht="12.75">
      <c r="E957" s="208"/>
    </row>
    <row r="958" ht="12.75">
      <c r="E958" s="208"/>
    </row>
    <row r="959" ht="12.75">
      <c r="E959" s="208"/>
    </row>
    <row r="960" ht="12.75">
      <c r="E960" s="208"/>
    </row>
    <row r="961" ht="12.75">
      <c r="E961" s="208"/>
    </row>
    <row r="962" ht="12.75">
      <c r="E962" s="208"/>
    </row>
    <row r="963" ht="12.75">
      <c r="E963" s="208"/>
    </row>
    <row r="964" ht="12.75">
      <c r="E964" s="208"/>
    </row>
    <row r="965" ht="12.75">
      <c r="E965" s="208"/>
    </row>
    <row r="966" ht="12.75">
      <c r="E966" s="208"/>
    </row>
    <row r="967" ht="12.75">
      <c r="E967" s="208"/>
    </row>
    <row r="968" ht="12.75">
      <c r="E968" s="208"/>
    </row>
    <row r="969" ht="12.75">
      <c r="E969" s="208"/>
    </row>
    <row r="970" ht="12.75">
      <c r="E970" s="208"/>
    </row>
    <row r="971" ht="12.75">
      <c r="E971" s="208"/>
    </row>
  </sheetData>
  <mergeCells count="39">
    <mergeCell ref="F39:F41"/>
    <mergeCell ref="A52:A56"/>
    <mergeCell ref="B52:B56"/>
    <mergeCell ref="C52:C56"/>
    <mergeCell ref="E39:E41"/>
    <mergeCell ref="C39:C41"/>
    <mergeCell ref="A39:A41"/>
    <mergeCell ref="B39:B41"/>
    <mergeCell ref="A126:A139"/>
    <mergeCell ref="B126:B139"/>
    <mergeCell ref="C126:C139"/>
    <mergeCell ref="A61:A66"/>
    <mergeCell ref="B61:B66"/>
    <mergeCell ref="C61:C66"/>
    <mergeCell ref="A68:A86"/>
    <mergeCell ref="B68:B86"/>
    <mergeCell ref="C68:C70"/>
    <mergeCell ref="C71:C74"/>
    <mergeCell ref="C75:C78"/>
    <mergeCell ref="C79:C81"/>
    <mergeCell ref="C85:C86"/>
    <mergeCell ref="A88:A93"/>
    <mergeCell ref="B88:B93"/>
    <mergeCell ref="C88:C93"/>
    <mergeCell ref="A95:A98"/>
    <mergeCell ref="B95:B98"/>
    <mergeCell ref="C95:C98"/>
    <mergeCell ref="A100:A102"/>
    <mergeCell ref="B100:B102"/>
    <mergeCell ref="C100:C102"/>
    <mergeCell ref="A117:A119"/>
    <mergeCell ref="B117:B119"/>
    <mergeCell ref="C117:C119"/>
    <mergeCell ref="A104:A108"/>
    <mergeCell ref="B104:B108"/>
    <mergeCell ref="C104:C108"/>
    <mergeCell ref="A110:A115"/>
    <mergeCell ref="B110:B115"/>
    <mergeCell ref="C110:C115"/>
  </mergeCells>
  <printOptions horizontalCentered="1"/>
  <pageMargins left="0.38" right="0.22" top="1.04" bottom="0.37" header="0.19" footer="0.2362204724409449"/>
  <pageSetup horizontalDpi="300" verticalDpi="300" orientation="landscape" r:id="rId1"/>
  <headerFooter alignWithMargins="0">
    <oddHeader>&amp;L&amp;"Arial,Aldin"CONSILIUL JUDEŢEAN MUREŞ
&amp;"Arial,Cursiv"SERVICIUL INVESTIŢII&amp;C
&amp;"Arial,Aldin"&amp;12PROGRAMUL DE &amp;18REPARAŢII&amp;12 PE ANUL 2007&amp;R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G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K81"/>
  <sheetViews>
    <sheetView zoomScaleSheetLayoutView="75" workbookViewId="0" topLeftCell="A1">
      <pane ySplit="2" topLeftCell="BM3" activePane="bottomLeft" state="frozen"/>
      <selection pane="topLeft" activeCell="A1" sqref="A1"/>
      <selection pane="bottomLeft" activeCell="F1" sqref="F1:G2"/>
    </sheetView>
  </sheetViews>
  <sheetFormatPr defaultColWidth="9.140625" defaultRowHeight="12.75"/>
  <cols>
    <col min="1" max="1" width="3.28125" style="325" customWidth="1"/>
    <col min="2" max="2" width="6.28125" style="325" customWidth="1"/>
    <col min="3" max="3" width="31.140625" style="326" customWidth="1"/>
    <col min="4" max="4" width="48.8515625" style="327" customWidth="1"/>
    <col min="5" max="5" width="9.140625" style="328" customWidth="1"/>
    <col min="6" max="6" width="8.00390625" style="208" customWidth="1"/>
    <col min="7" max="7" width="6.8515625" style="208" customWidth="1"/>
    <col min="8" max="8" width="5.7109375" style="208" customWidth="1"/>
    <col min="9" max="9" width="5.28125" style="208" customWidth="1"/>
    <col min="10" max="10" width="10.7109375" style="208" customWidth="1"/>
    <col min="11" max="11" width="7.8515625" style="329" customWidth="1"/>
    <col min="12" max="16384" width="9.140625" style="210" customWidth="1"/>
  </cols>
  <sheetData>
    <row r="1" spans="1:11" s="199" customFormat="1" ht="51">
      <c r="A1" s="193" t="s">
        <v>0</v>
      </c>
      <c r="B1" s="194" t="s">
        <v>1</v>
      </c>
      <c r="C1" s="195" t="s">
        <v>2</v>
      </c>
      <c r="D1" s="196" t="s">
        <v>3</v>
      </c>
      <c r="E1" s="196" t="s">
        <v>300</v>
      </c>
      <c r="F1" s="449" t="s">
        <v>305</v>
      </c>
      <c r="G1" s="449" t="s">
        <v>306</v>
      </c>
      <c r="H1" s="198"/>
      <c r="I1" s="198"/>
      <c r="J1" s="198"/>
      <c r="K1" s="198"/>
    </row>
    <row r="2" spans="1:11" s="199" customFormat="1" ht="12.75">
      <c r="A2" s="200" t="s">
        <v>5</v>
      </c>
      <c r="B2" s="201" t="s">
        <v>6</v>
      </c>
      <c r="C2" s="202" t="s">
        <v>7</v>
      </c>
      <c r="D2" s="203">
        <v>3</v>
      </c>
      <c r="E2" s="197">
        <v>6</v>
      </c>
      <c r="F2" s="450"/>
      <c r="G2" s="450"/>
      <c r="H2" s="198"/>
      <c r="I2" s="198"/>
      <c r="J2" s="198"/>
      <c r="K2" s="198"/>
    </row>
    <row r="3" spans="1:11" ht="12.75">
      <c r="A3" s="204"/>
      <c r="B3" s="204"/>
      <c r="C3" s="205" t="s">
        <v>8</v>
      </c>
      <c r="D3" s="206"/>
      <c r="E3" s="206">
        <f>E4+E11+E13+E15+E17+E19+E43+E63+E70+E80</f>
        <v>2590000</v>
      </c>
      <c r="K3" s="209"/>
    </row>
    <row r="4" spans="1:11" s="216" customFormat="1" ht="12.75">
      <c r="A4" s="211"/>
      <c r="B4" s="211"/>
      <c r="C4" s="212" t="s">
        <v>141</v>
      </c>
      <c r="D4" s="213"/>
      <c r="E4" s="213">
        <f>SUM(E5:E10)</f>
        <v>528000</v>
      </c>
      <c r="F4" s="215"/>
      <c r="G4" s="215"/>
      <c r="H4" s="215"/>
      <c r="I4" s="215"/>
      <c r="J4" s="215"/>
      <c r="K4" s="209"/>
    </row>
    <row r="5" spans="1:11" ht="12.75">
      <c r="A5" s="217">
        <v>1</v>
      </c>
      <c r="B5" s="217">
        <v>51.27</v>
      </c>
      <c r="C5" s="218" t="s">
        <v>89</v>
      </c>
      <c r="D5" s="219" t="s">
        <v>90</v>
      </c>
      <c r="E5" s="221">
        <v>0</v>
      </c>
      <c r="K5" s="209"/>
    </row>
    <row r="6" spans="1:11" ht="12.75">
      <c r="A6" s="217">
        <v>2</v>
      </c>
      <c r="B6" s="217">
        <v>51.27</v>
      </c>
      <c r="C6" s="218"/>
      <c r="D6" s="219" t="s">
        <v>140</v>
      </c>
      <c r="E6" s="221">
        <v>8000</v>
      </c>
      <c r="G6" s="223"/>
      <c r="K6" s="209"/>
    </row>
    <row r="7" spans="1:11" ht="12.75">
      <c r="A7" s="224">
        <v>3</v>
      </c>
      <c r="B7" s="217">
        <v>51.27</v>
      </c>
      <c r="C7" s="218"/>
      <c r="D7" s="218" t="s">
        <v>91</v>
      </c>
      <c r="E7" s="221">
        <v>10000</v>
      </c>
      <c r="K7" s="209"/>
    </row>
    <row r="8" spans="1:11" ht="12.75">
      <c r="A8" s="217">
        <v>4</v>
      </c>
      <c r="B8" s="217">
        <v>51.27</v>
      </c>
      <c r="C8" s="218"/>
      <c r="D8" s="219" t="s">
        <v>121</v>
      </c>
      <c r="E8" s="221">
        <v>30000</v>
      </c>
      <c r="K8" s="209"/>
    </row>
    <row r="9" spans="1:11" ht="12.75">
      <c r="A9" s="217">
        <v>5</v>
      </c>
      <c r="B9" s="217">
        <v>51.27</v>
      </c>
      <c r="C9" s="218"/>
      <c r="D9" s="219" t="s">
        <v>157</v>
      </c>
      <c r="E9" s="221">
        <v>460000</v>
      </c>
      <c r="K9" s="209"/>
    </row>
    <row r="10" spans="1:11" ht="12.75">
      <c r="A10" s="224">
        <v>10</v>
      </c>
      <c r="B10" s="217" t="s">
        <v>136</v>
      </c>
      <c r="C10" s="218"/>
      <c r="D10" s="218" t="s">
        <v>165</v>
      </c>
      <c r="E10" s="221">
        <v>20000</v>
      </c>
      <c r="K10" s="209"/>
    </row>
    <row r="11" spans="1:11" s="232" customFormat="1" ht="12.75">
      <c r="A11" s="226"/>
      <c r="B11" s="226"/>
      <c r="C11" s="227" t="s">
        <v>142</v>
      </c>
      <c r="D11" s="228"/>
      <c r="E11" s="229">
        <f>E12</f>
        <v>5000</v>
      </c>
      <c r="F11" s="231"/>
      <c r="G11" s="231"/>
      <c r="H11" s="231"/>
      <c r="I11" s="231"/>
      <c r="J11" s="231"/>
      <c r="K11" s="209"/>
    </row>
    <row r="12" spans="1:11" s="232" customFormat="1" ht="25.5">
      <c r="A12" s="217"/>
      <c r="B12" s="217">
        <v>60.27</v>
      </c>
      <c r="C12" s="233"/>
      <c r="D12" s="219" t="s">
        <v>123</v>
      </c>
      <c r="E12" s="221">
        <v>5000</v>
      </c>
      <c r="F12" s="231"/>
      <c r="G12" s="231"/>
      <c r="H12" s="231"/>
      <c r="I12" s="231"/>
      <c r="J12" s="231"/>
      <c r="K12" s="209"/>
    </row>
    <row r="13" spans="1:11" ht="25.5">
      <c r="A13" s="211"/>
      <c r="B13" s="211"/>
      <c r="C13" s="212" t="s">
        <v>297</v>
      </c>
      <c r="D13" s="236"/>
      <c r="E13" s="213">
        <f>E14</f>
        <v>20000</v>
      </c>
      <c r="K13" s="209"/>
    </row>
    <row r="14" spans="1:11" ht="12.75">
      <c r="A14" s="217">
        <v>1</v>
      </c>
      <c r="B14" s="217">
        <v>57.27</v>
      </c>
      <c r="C14" s="219"/>
      <c r="D14" s="238" t="s">
        <v>12</v>
      </c>
      <c r="E14" s="221">
        <v>20000</v>
      </c>
      <c r="K14" s="209"/>
    </row>
    <row r="15" spans="1:11" ht="25.5">
      <c r="A15" s="211"/>
      <c r="B15" s="211"/>
      <c r="C15" s="212" t="s">
        <v>296</v>
      </c>
      <c r="D15" s="236"/>
      <c r="E15" s="236">
        <f>E16</f>
        <v>4000</v>
      </c>
      <c r="K15" s="209"/>
    </row>
    <row r="16" spans="1:11" ht="12.75">
      <c r="A16" s="240">
        <v>1</v>
      </c>
      <c r="B16" s="240">
        <v>57.27</v>
      </c>
      <c r="C16" s="241"/>
      <c r="D16" s="242" t="s">
        <v>14</v>
      </c>
      <c r="E16" s="221">
        <v>4000</v>
      </c>
      <c r="K16" s="209"/>
    </row>
    <row r="17" spans="1:11" ht="12.75">
      <c r="A17" s="211"/>
      <c r="B17" s="211"/>
      <c r="C17" s="212" t="s">
        <v>144</v>
      </c>
      <c r="D17" s="236"/>
      <c r="E17" s="236">
        <f>E18</f>
        <v>40000</v>
      </c>
      <c r="K17" s="209"/>
    </row>
    <row r="18" spans="1:11" s="232" customFormat="1" ht="12.75">
      <c r="A18" s="217">
        <v>2</v>
      </c>
      <c r="B18" s="240">
        <v>57.27</v>
      </c>
      <c r="C18" s="219" t="s">
        <v>127</v>
      </c>
      <c r="D18" s="238" t="s">
        <v>128</v>
      </c>
      <c r="E18" s="221">
        <v>40000</v>
      </c>
      <c r="F18" s="231"/>
      <c r="G18" s="231"/>
      <c r="H18" s="231"/>
      <c r="I18" s="208"/>
      <c r="J18" s="231"/>
      <c r="K18" s="209"/>
    </row>
    <row r="19" spans="1:11" ht="12.75">
      <c r="A19" s="211"/>
      <c r="B19" s="211"/>
      <c r="C19" s="212" t="s">
        <v>145</v>
      </c>
      <c r="D19" s="236"/>
      <c r="E19" s="236">
        <f>E20+E22+E24+E30+E36</f>
        <v>1087500</v>
      </c>
      <c r="K19" s="209"/>
    </row>
    <row r="20" spans="1:11" ht="12.75">
      <c r="A20" s="244"/>
      <c r="B20" s="244"/>
      <c r="C20" s="245" t="s">
        <v>146</v>
      </c>
      <c r="D20" s="246"/>
      <c r="E20" s="246">
        <f>E21</f>
        <v>1500</v>
      </c>
      <c r="K20" s="209"/>
    </row>
    <row r="21" spans="1:11" s="250" customFormat="1" ht="25.5">
      <c r="A21" s="217">
        <v>1</v>
      </c>
      <c r="B21" s="217">
        <v>59.27</v>
      </c>
      <c r="C21" s="219" t="s">
        <v>29</v>
      </c>
      <c r="D21" s="239" t="s">
        <v>30</v>
      </c>
      <c r="E21" s="247">
        <v>1500</v>
      </c>
      <c r="F21" s="249"/>
      <c r="G21" s="249"/>
      <c r="H21" s="249"/>
      <c r="I21" s="249"/>
      <c r="J21" s="249"/>
      <c r="K21" s="209"/>
    </row>
    <row r="22" spans="1:11" s="249" customFormat="1" ht="12.75">
      <c r="A22" s="244"/>
      <c r="B22" s="244"/>
      <c r="C22" s="245" t="s">
        <v>148</v>
      </c>
      <c r="D22" s="246"/>
      <c r="E22" s="251">
        <f>E23</f>
        <v>20000</v>
      </c>
      <c r="K22" s="209"/>
    </row>
    <row r="23" spans="1:11" s="249" customFormat="1" ht="25.5">
      <c r="A23" s="217">
        <v>1</v>
      </c>
      <c r="B23" s="217">
        <v>59.27</v>
      </c>
      <c r="C23" s="219" t="s">
        <v>87</v>
      </c>
      <c r="D23" s="239" t="s">
        <v>88</v>
      </c>
      <c r="E23" s="247">
        <v>20000</v>
      </c>
      <c r="K23" s="209"/>
    </row>
    <row r="24" spans="1:11" s="249" customFormat="1" ht="12.75">
      <c r="A24" s="244"/>
      <c r="B24" s="244"/>
      <c r="C24" s="245" t="s">
        <v>149</v>
      </c>
      <c r="D24" s="246"/>
      <c r="E24" s="246">
        <f>SUM(E25:E29)</f>
        <v>225000</v>
      </c>
      <c r="K24" s="209"/>
    </row>
    <row r="25" spans="1:11" s="249" customFormat="1" ht="25.5">
      <c r="A25" s="217">
        <v>1</v>
      </c>
      <c r="B25" s="217">
        <v>59.27</v>
      </c>
      <c r="C25" s="219" t="s">
        <v>122</v>
      </c>
      <c r="D25" s="239" t="s">
        <v>15</v>
      </c>
      <c r="E25" s="247">
        <v>25000</v>
      </c>
      <c r="K25" s="209"/>
    </row>
    <row r="26" spans="1:11" s="249" customFormat="1" ht="12.75">
      <c r="A26" s="433">
        <v>2</v>
      </c>
      <c r="B26" s="433">
        <v>59.27</v>
      </c>
      <c r="C26" s="439" t="s">
        <v>183</v>
      </c>
      <c r="D26" s="239" t="s">
        <v>16</v>
      </c>
      <c r="E26" s="256"/>
      <c r="K26" s="209"/>
    </row>
    <row r="27" spans="1:11" s="249" customFormat="1" ht="12.75">
      <c r="A27" s="434"/>
      <c r="B27" s="434"/>
      <c r="C27" s="440"/>
      <c r="D27" s="239" t="s">
        <v>17</v>
      </c>
      <c r="E27" s="257">
        <v>50000</v>
      </c>
      <c r="K27" s="209"/>
    </row>
    <row r="28" spans="1:11" s="249" customFormat="1" ht="12.75">
      <c r="A28" s="435"/>
      <c r="B28" s="435"/>
      <c r="C28" s="441"/>
      <c r="D28" s="239" t="s">
        <v>18</v>
      </c>
      <c r="E28" s="261"/>
      <c r="K28" s="209"/>
    </row>
    <row r="29" spans="1:11" s="249" customFormat="1" ht="12.75">
      <c r="A29" s="258">
        <v>5</v>
      </c>
      <c r="B29" s="258" t="s">
        <v>154</v>
      </c>
      <c r="C29" s="259" t="s">
        <v>159</v>
      </c>
      <c r="D29" s="239" t="s">
        <v>158</v>
      </c>
      <c r="E29" s="247">
        <v>150000</v>
      </c>
      <c r="K29" s="209"/>
    </row>
    <row r="30" spans="1:11" s="249" customFormat="1" ht="12.75">
      <c r="A30" s="244"/>
      <c r="B30" s="217"/>
      <c r="C30" s="245" t="s">
        <v>150</v>
      </c>
      <c r="D30" s="246"/>
      <c r="E30" s="251">
        <f>E31+E32+E33+E34+E35</f>
        <v>81000</v>
      </c>
      <c r="K30" s="209"/>
    </row>
    <row r="31" spans="1:11" s="265" customFormat="1" ht="25.5">
      <c r="A31" s="217">
        <v>1</v>
      </c>
      <c r="B31" s="217">
        <v>59.27</v>
      </c>
      <c r="C31" s="262" t="s">
        <v>108</v>
      </c>
      <c r="D31" s="239" t="s">
        <v>115</v>
      </c>
      <c r="E31" s="263">
        <v>31000</v>
      </c>
      <c r="K31" s="209"/>
    </row>
    <row r="32" spans="1:11" s="265" customFormat="1" ht="38.25">
      <c r="A32" s="217">
        <v>2</v>
      </c>
      <c r="B32" s="217">
        <v>59.27</v>
      </c>
      <c r="C32" s="262" t="s">
        <v>109</v>
      </c>
      <c r="D32" s="239" t="s">
        <v>110</v>
      </c>
      <c r="E32" s="263">
        <v>20000</v>
      </c>
      <c r="K32" s="209"/>
    </row>
    <row r="33" spans="1:11" s="265" customFormat="1" ht="12.75">
      <c r="A33" s="217">
        <v>3</v>
      </c>
      <c r="B33" s="217">
        <v>59.27</v>
      </c>
      <c r="C33" s="262" t="s">
        <v>131</v>
      </c>
      <c r="D33" s="239" t="s">
        <v>132</v>
      </c>
      <c r="E33" s="263">
        <v>10000</v>
      </c>
      <c r="K33" s="209"/>
    </row>
    <row r="34" spans="1:11" s="265" customFormat="1" ht="12.75">
      <c r="A34" s="217">
        <v>4</v>
      </c>
      <c r="B34" s="217">
        <v>59.27</v>
      </c>
      <c r="C34" s="262" t="s">
        <v>133</v>
      </c>
      <c r="D34" s="239" t="s">
        <v>111</v>
      </c>
      <c r="E34" s="263">
        <v>10000</v>
      </c>
      <c r="K34" s="209"/>
    </row>
    <row r="35" spans="1:11" s="265" customFormat="1" ht="12.75">
      <c r="A35" s="217">
        <v>5</v>
      </c>
      <c r="B35" s="217">
        <v>59.27</v>
      </c>
      <c r="C35" s="262" t="s">
        <v>134</v>
      </c>
      <c r="D35" s="239" t="s">
        <v>112</v>
      </c>
      <c r="E35" s="263">
        <v>10000</v>
      </c>
      <c r="K35" s="209"/>
    </row>
    <row r="36" spans="1:11" s="265" customFormat="1" ht="12.75">
      <c r="A36" s="244"/>
      <c r="B36" s="217"/>
      <c r="C36" s="245" t="s">
        <v>151</v>
      </c>
      <c r="D36" s="246"/>
      <c r="E36" s="246">
        <f>E39+E42</f>
        <v>760000</v>
      </c>
      <c r="K36" s="209"/>
    </row>
    <row r="37" spans="1:11" s="265" customFormat="1" ht="12.75">
      <c r="A37" s="414">
        <v>1</v>
      </c>
      <c r="B37" s="433">
        <v>59.27</v>
      </c>
      <c r="C37" s="427" t="s">
        <v>22</v>
      </c>
      <c r="D37" s="334" t="s">
        <v>23</v>
      </c>
      <c r="E37" s="331"/>
      <c r="K37" s="209"/>
    </row>
    <row r="38" spans="1:11" s="265" customFormat="1" ht="12.75">
      <c r="A38" s="442"/>
      <c r="B38" s="442"/>
      <c r="C38" s="442"/>
      <c r="D38" s="334" t="s">
        <v>155</v>
      </c>
      <c r="E38" s="332"/>
      <c r="K38" s="209"/>
    </row>
    <row r="39" spans="1:11" s="265" customFormat="1" ht="12.75">
      <c r="A39" s="442"/>
      <c r="B39" s="442"/>
      <c r="C39" s="442"/>
      <c r="D39" s="334" t="s">
        <v>24</v>
      </c>
      <c r="E39" s="332">
        <v>560000</v>
      </c>
      <c r="K39" s="209"/>
    </row>
    <row r="40" spans="1:11" s="265" customFormat="1" ht="12.75">
      <c r="A40" s="442"/>
      <c r="B40" s="442"/>
      <c r="C40" s="442"/>
      <c r="D40" s="334" t="s">
        <v>25</v>
      </c>
      <c r="E40" s="332"/>
      <c r="K40" s="209"/>
    </row>
    <row r="41" spans="1:11" s="265" customFormat="1" ht="12.75">
      <c r="A41" s="443"/>
      <c r="B41" s="443"/>
      <c r="C41" s="443"/>
      <c r="D41" s="334" t="s">
        <v>26</v>
      </c>
      <c r="E41" s="333"/>
      <c r="K41" s="209"/>
    </row>
    <row r="42" spans="1:11" s="272" customFormat="1" ht="12.75">
      <c r="A42" s="240">
        <v>3</v>
      </c>
      <c r="B42" s="217" t="s">
        <v>154</v>
      </c>
      <c r="C42" s="241"/>
      <c r="D42" s="241" t="s">
        <v>156</v>
      </c>
      <c r="E42" s="242">
        <v>200000</v>
      </c>
      <c r="K42" s="209"/>
    </row>
    <row r="43" spans="1:11" s="272" customFormat="1" ht="25.5">
      <c r="A43" s="273"/>
      <c r="B43" s="274"/>
      <c r="C43" s="275" t="s">
        <v>227</v>
      </c>
      <c r="D43" s="276"/>
      <c r="E43" s="277">
        <f>E44+E47+E56+E57+E58+E59+E60+E61+E62</f>
        <v>190500</v>
      </c>
      <c r="K43" s="209"/>
    </row>
    <row r="44" spans="1:11" s="272" customFormat="1" ht="12.75">
      <c r="A44" s="446">
        <v>1</v>
      </c>
      <c r="B44" s="446" t="s">
        <v>217</v>
      </c>
      <c r="C44" s="444" t="s">
        <v>228</v>
      </c>
      <c r="D44" s="282" t="s">
        <v>179</v>
      </c>
      <c r="E44" s="283">
        <f>E45+E46</f>
        <v>100000</v>
      </c>
      <c r="K44" s="209"/>
    </row>
    <row r="45" spans="1:11" s="272" customFormat="1" ht="25.5">
      <c r="A45" s="447"/>
      <c r="B45" s="447"/>
      <c r="C45" s="445"/>
      <c r="D45" s="285" t="s">
        <v>229</v>
      </c>
      <c r="E45" s="286">
        <v>45000</v>
      </c>
      <c r="K45" s="209"/>
    </row>
    <row r="46" spans="1:11" s="272" customFormat="1" ht="12.75">
      <c r="A46" s="448"/>
      <c r="B46" s="448"/>
      <c r="C46" s="445"/>
      <c r="D46" s="285" t="s">
        <v>231</v>
      </c>
      <c r="E46" s="286">
        <v>55000</v>
      </c>
      <c r="K46" s="209"/>
    </row>
    <row r="47" spans="1:11" s="272" customFormat="1" ht="12.75">
      <c r="A47" s="279">
        <v>2</v>
      </c>
      <c r="B47" s="292" t="s">
        <v>217</v>
      </c>
      <c r="C47" s="303" t="s">
        <v>235</v>
      </c>
      <c r="D47" s="282" t="s">
        <v>179</v>
      </c>
      <c r="E47" s="283">
        <f>E48+E50+E54</f>
        <v>30000</v>
      </c>
      <c r="K47" s="209"/>
    </row>
    <row r="48" spans="1:11" s="272" customFormat="1" ht="12.75">
      <c r="A48" s="433"/>
      <c r="B48" s="433"/>
      <c r="C48" s="192" t="s">
        <v>236</v>
      </c>
      <c r="D48" s="298" t="s">
        <v>244</v>
      </c>
      <c r="E48" s="290">
        <v>10000</v>
      </c>
      <c r="K48" s="209"/>
    </row>
    <row r="49" spans="1:11" s="272" customFormat="1" ht="12.75">
      <c r="A49" s="434"/>
      <c r="B49" s="434"/>
      <c r="C49" s="192" t="s">
        <v>240</v>
      </c>
      <c r="D49" s="298" t="s">
        <v>244</v>
      </c>
      <c r="E49" s="297"/>
      <c r="K49" s="209"/>
    </row>
    <row r="50" spans="1:11" s="272" customFormat="1" ht="12.75">
      <c r="A50" s="434"/>
      <c r="B50" s="434"/>
      <c r="C50" s="192" t="s">
        <v>245</v>
      </c>
      <c r="D50" s="298" t="s">
        <v>239</v>
      </c>
      <c r="E50" s="297">
        <v>10000</v>
      </c>
      <c r="K50" s="209"/>
    </row>
    <row r="51" spans="1:11" s="272" customFormat="1" ht="12.75">
      <c r="A51" s="434"/>
      <c r="B51" s="434"/>
      <c r="C51" s="192" t="s">
        <v>248</v>
      </c>
      <c r="D51" s="298" t="s">
        <v>239</v>
      </c>
      <c r="E51" s="297"/>
      <c r="K51" s="209"/>
    </row>
    <row r="52" spans="1:11" s="272" customFormat="1" ht="12.75">
      <c r="A52" s="434"/>
      <c r="B52" s="434"/>
      <c r="C52" s="300" t="s">
        <v>250</v>
      </c>
      <c r="D52" s="298" t="s">
        <v>253</v>
      </c>
      <c r="E52" s="296"/>
      <c r="K52" s="209"/>
    </row>
    <row r="53" spans="1:11" s="272" customFormat="1" ht="12.75">
      <c r="A53" s="434"/>
      <c r="B53" s="434"/>
      <c r="C53" s="300" t="s">
        <v>252</v>
      </c>
      <c r="D53" s="298" t="s">
        <v>253</v>
      </c>
      <c r="E53" s="297"/>
      <c r="K53" s="209"/>
    </row>
    <row r="54" spans="1:11" s="272" customFormat="1" ht="12.75">
      <c r="A54" s="434"/>
      <c r="B54" s="434"/>
      <c r="C54" s="300" t="s">
        <v>254</v>
      </c>
      <c r="D54" s="298" t="s">
        <v>253</v>
      </c>
      <c r="E54" s="297">
        <v>10000</v>
      </c>
      <c r="K54" s="209"/>
    </row>
    <row r="55" spans="1:11" s="272" customFormat="1" ht="12.75">
      <c r="A55" s="434"/>
      <c r="B55" s="434"/>
      <c r="C55" s="192" t="s">
        <v>255</v>
      </c>
      <c r="D55" s="298" t="s">
        <v>253</v>
      </c>
      <c r="E55" s="297"/>
      <c r="K55" s="209"/>
    </row>
    <row r="56" spans="1:11" s="272" customFormat="1" ht="25.5">
      <c r="A56" s="279">
        <v>3</v>
      </c>
      <c r="B56" s="280" t="s">
        <v>217</v>
      </c>
      <c r="C56" s="303" t="s">
        <v>256</v>
      </c>
      <c r="D56" s="337" t="s">
        <v>257</v>
      </c>
      <c r="E56" s="283">
        <v>5500</v>
      </c>
      <c r="K56" s="209"/>
    </row>
    <row r="57" spans="1:11" s="272" customFormat="1" ht="12.75">
      <c r="A57" s="279">
        <v>4</v>
      </c>
      <c r="B57" s="279" t="s">
        <v>217</v>
      </c>
      <c r="C57" s="303" t="s">
        <v>263</v>
      </c>
      <c r="D57" s="335" t="s">
        <v>302</v>
      </c>
      <c r="E57" s="283">
        <v>10000</v>
      </c>
      <c r="K57" s="209"/>
    </row>
    <row r="58" spans="1:11" s="272" customFormat="1" ht="12.75">
      <c r="A58" s="279">
        <v>5</v>
      </c>
      <c r="B58" s="279" t="s">
        <v>217</v>
      </c>
      <c r="C58" s="303" t="s">
        <v>268</v>
      </c>
      <c r="D58" s="303" t="s">
        <v>303</v>
      </c>
      <c r="E58" s="283">
        <v>10000</v>
      </c>
      <c r="K58" s="209"/>
    </row>
    <row r="59" spans="1:11" s="272" customFormat="1" ht="25.5">
      <c r="A59" s="279">
        <v>6</v>
      </c>
      <c r="B59" s="280" t="s">
        <v>217</v>
      </c>
      <c r="C59" s="303" t="s">
        <v>272</v>
      </c>
      <c r="D59" s="303" t="s">
        <v>304</v>
      </c>
      <c r="E59" s="283">
        <v>10000</v>
      </c>
      <c r="K59" s="209"/>
    </row>
    <row r="60" spans="1:11" s="308" customFormat="1" ht="25.5">
      <c r="A60" s="279">
        <v>7</v>
      </c>
      <c r="B60" s="280" t="s">
        <v>217</v>
      </c>
      <c r="C60" s="293" t="s">
        <v>272</v>
      </c>
      <c r="D60" s="303" t="s">
        <v>304</v>
      </c>
      <c r="E60" s="283">
        <v>10000</v>
      </c>
      <c r="F60" s="306"/>
      <c r="G60" s="306"/>
      <c r="H60" s="306"/>
      <c r="I60" s="306"/>
      <c r="J60" s="306"/>
      <c r="K60" s="307"/>
    </row>
    <row r="61" spans="1:11" s="308" customFormat="1" ht="12.75">
      <c r="A61" s="279">
        <v>8</v>
      </c>
      <c r="B61" s="280" t="s">
        <v>217</v>
      </c>
      <c r="C61" s="303" t="s">
        <v>285</v>
      </c>
      <c r="D61" s="338" t="s">
        <v>239</v>
      </c>
      <c r="E61" s="283">
        <v>10000</v>
      </c>
      <c r="F61" s="306"/>
      <c r="G61" s="306"/>
      <c r="H61" s="306"/>
      <c r="I61" s="306"/>
      <c r="J61" s="306"/>
      <c r="K61" s="307"/>
    </row>
    <row r="62" spans="1:11" ht="12.75">
      <c r="A62" s="309">
        <v>9</v>
      </c>
      <c r="B62" s="280" t="s">
        <v>217</v>
      </c>
      <c r="C62" s="310" t="s">
        <v>290</v>
      </c>
      <c r="D62" s="336" t="s">
        <v>291</v>
      </c>
      <c r="E62" s="283">
        <v>5000</v>
      </c>
      <c r="K62" s="209"/>
    </row>
    <row r="63" spans="1:11" ht="12.75">
      <c r="A63" s="312"/>
      <c r="B63" s="312"/>
      <c r="C63" s="313" t="s">
        <v>225</v>
      </c>
      <c r="D63" s="314"/>
      <c r="E63" s="315">
        <f>E64+E65+E66+E67+E68+E69</f>
        <v>140000</v>
      </c>
      <c r="K63" s="209"/>
    </row>
    <row r="64" spans="1:11" ht="38.25">
      <c r="A64" s="240">
        <v>1</v>
      </c>
      <c r="B64" s="240">
        <v>68.27</v>
      </c>
      <c r="C64" s="295" t="s">
        <v>65</v>
      </c>
      <c r="D64" s="241" t="s">
        <v>180</v>
      </c>
      <c r="E64" s="242">
        <v>10000</v>
      </c>
      <c r="K64" s="209"/>
    </row>
    <row r="65" spans="1:11" ht="25.5">
      <c r="A65" s="240">
        <v>2</v>
      </c>
      <c r="B65" s="240">
        <v>68.27</v>
      </c>
      <c r="C65" s="295" t="s">
        <v>66</v>
      </c>
      <c r="D65" s="241" t="s">
        <v>67</v>
      </c>
      <c r="E65" s="242">
        <v>20000</v>
      </c>
      <c r="K65" s="209"/>
    </row>
    <row r="66" spans="1:11" ht="25.5">
      <c r="A66" s="240">
        <v>3</v>
      </c>
      <c r="B66" s="240">
        <v>68.27</v>
      </c>
      <c r="C66" s="295" t="s">
        <v>68</v>
      </c>
      <c r="D66" s="241" t="s">
        <v>69</v>
      </c>
      <c r="E66" s="242">
        <v>20000</v>
      </c>
      <c r="K66" s="209"/>
    </row>
    <row r="67" spans="1:11" ht="25.5">
      <c r="A67" s="240">
        <v>4</v>
      </c>
      <c r="B67" s="191">
        <v>68.27</v>
      </c>
      <c r="C67" s="266" t="s">
        <v>70</v>
      </c>
      <c r="D67" s="241" t="s">
        <v>166</v>
      </c>
      <c r="E67" s="339">
        <v>20000</v>
      </c>
      <c r="K67" s="209"/>
    </row>
    <row r="68" spans="1:11" ht="38.25">
      <c r="A68" s="240">
        <v>5</v>
      </c>
      <c r="B68" s="240">
        <v>68.27</v>
      </c>
      <c r="C68" s="295" t="s">
        <v>71</v>
      </c>
      <c r="D68" s="241" t="s">
        <v>72</v>
      </c>
      <c r="E68" s="242">
        <v>50000</v>
      </c>
      <c r="K68" s="209"/>
    </row>
    <row r="69" spans="1:11" ht="25.5">
      <c r="A69" s="240">
        <v>6</v>
      </c>
      <c r="B69" s="240">
        <v>68.27</v>
      </c>
      <c r="C69" s="295" t="s">
        <v>73</v>
      </c>
      <c r="D69" s="241" t="s">
        <v>74</v>
      </c>
      <c r="E69" s="242">
        <v>20000</v>
      </c>
      <c r="K69" s="209"/>
    </row>
    <row r="70" spans="1:11" ht="12.75">
      <c r="A70" s="211"/>
      <c r="B70" s="211"/>
      <c r="C70" s="212" t="s">
        <v>160</v>
      </c>
      <c r="D70" s="236"/>
      <c r="E70" s="320">
        <f>SUM(E71:E79)</f>
        <v>572000</v>
      </c>
      <c r="K70" s="209"/>
    </row>
    <row r="71" spans="1:11" ht="25.5">
      <c r="A71" s="224">
        <v>1</v>
      </c>
      <c r="B71" s="217">
        <v>84.27</v>
      </c>
      <c r="C71" s="322" t="s">
        <v>92</v>
      </c>
      <c r="D71" s="323" t="s">
        <v>93</v>
      </c>
      <c r="E71" s="323">
        <v>150000</v>
      </c>
      <c r="K71" s="209"/>
    </row>
    <row r="72" spans="1:11" ht="12.75">
      <c r="A72" s="224">
        <v>2</v>
      </c>
      <c r="B72" s="217">
        <v>84.27</v>
      </c>
      <c r="C72" s="322" t="s">
        <v>94</v>
      </c>
      <c r="D72" s="323" t="s">
        <v>95</v>
      </c>
      <c r="E72" s="323">
        <v>28000</v>
      </c>
      <c r="K72" s="209"/>
    </row>
    <row r="73" spans="1:11" ht="12.75">
      <c r="A73" s="224">
        <v>3</v>
      </c>
      <c r="B73" s="217">
        <v>84.27</v>
      </c>
      <c r="C73" s="322" t="s">
        <v>96</v>
      </c>
      <c r="D73" s="323" t="s">
        <v>97</v>
      </c>
      <c r="E73" s="323">
        <v>15000</v>
      </c>
      <c r="K73" s="209"/>
    </row>
    <row r="74" spans="1:11" ht="12.75">
      <c r="A74" s="224">
        <v>4</v>
      </c>
      <c r="B74" s="217">
        <v>84.27</v>
      </c>
      <c r="C74" s="322" t="s">
        <v>99</v>
      </c>
      <c r="D74" s="323" t="s">
        <v>98</v>
      </c>
      <c r="E74" s="323">
        <v>56000</v>
      </c>
      <c r="K74" s="209"/>
    </row>
    <row r="75" spans="1:11" ht="12.75">
      <c r="A75" s="224">
        <v>5</v>
      </c>
      <c r="B75" s="217">
        <v>84.27</v>
      </c>
      <c r="C75" s="322" t="s">
        <v>100</v>
      </c>
      <c r="D75" s="323" t="s">
        <v>101</v>
      </c>
      <c r="E75" s="323">
        <v>110000</v>
      </c>
      <c r="K75" s="209"/>
    </row>
    <row r="76" spans="1:11" ht="12.75">
      <c r="A76" s="224">
        <v>6</v>
      </c>
      <c r="B76" s="217">
        <v>84.27</v>
      </c>
      <c r="C76" s="322" t="s">
        <v>102</v>
      </c>
      <c r="D76" s="323" t="s">
        <v>103</v>
      </c>
      <c r="E76" s="323">
        <v>100000</v>
      </c>
      <c r="K76" s="209"/>
    </row>
    <row r="77" spans="1:11" ht="12.75">
      <c r="A77" s="224">
        <v>7</v>
      </c>
      <c r="B77" s="217">
        <v>84.27</v>
      </c>
      <c r="C77" s="219" t="s">
        <v>104</v>
      </c>
      <c r="D77" s="238" t="s">
        <v>105</v>
      </c>
      <c r="E77" s="220">
        <v>8500</v>
      </c>
      <c r="K77" s="209"/>
    </row>
    <row r="78" spans="1:11" ht="12.75">
      <c r="A78" s="224">
        <v>8</v>
      </c>
      <c r="B78" s="217">
        <v>84.27</v>
      </c>
      <c r="C78" s="219" t="s">
        <v>120</v>
      </c>
      <c r="D78" s="238" t="s">
        <v>107</v>
      </c>
      <c r="E78" s="220">
        <v>4500</v>
      </c>
      <c r="K78" s="209"/>
    </row>
    <row r="79" spans="1:11" ht="12.75">
      <c r="A79" s="224">
        <v>9</v>
      </c>
      <c r="B79" s="217">
        <v>84.27</v>
      </c>
      <c r="C79" s="219"/>
      <c r="D79" s="219" t="s">
        <v>301</v>
      </c>
      <c r="E79" s="220">
        <v>100000</v>
      </c>
      <c r="K79" s="209"/>
    </row>
    <row r="80" spans="1:11" ht="12.75">
      <c r="A80" s="226"/>
      <c r="B80" s="226"/>
      <c r="C80" s="212" t="s">
        <v>161</v>
      </c>
      <c r="D80" s="324"/>
      <c r="E80" s="320">
        <v>3000</v>
      </c>
      <c r="K80" s="209"/>
    </row>
    <row r="81" spans="1:11" ht="12.75">
      <c r="A81" s="217">
        <v>1</v>
      </c>
      <c r="B81" s="217">
        <v>54.27</v>
      </c>
      <c r="C81" s="219"/>
      <c r="D81" s="238" t="s">
        <v>77</v>
      </c>
      <c r="E81" s="221">
        <v>3000</v>
      </c>
      <c r="K81" s="209"/>
    </row>
  </sheetData>
  <mergeCells count="13">
    <mergeCell ref="F1:F2"/>
    <mergeCell ref="G1:G2"/>
    <mergeCell ref="A48:A55"/>
    <mergeCell ref="B48:B55"/>
    <mergeCell ref="C44:C46"/>
    <mergeCell ref="B44:B46"/>
    <mergeCell ref="A44:A46"/>
    <mergeCell ref="A37:A41"/>
    <mergeCell ref="B37:B41"/>
    <mergeCell ref="C37:C41"/>
    <mergeCell ref="C26:C28"/>
    <mergeCell ref="A26:A28"/>
    <mergeCell ref="B26:B28"/>
  </mergeCells>
  <printOptions horizontalCentered="1"/>
  <pageMargins left="0.38" right="0.22" top="1.32" bottom="0.37" header="0.19" footer="0.2362204724409449"/>
  <pageSetup horizontalDpi="300" verticalDpi="300" orientation="portrait" r:id="rId1"/>
  <headerFooter alignWithMargins="0">
    <oddHeader>&amp;L&amp;"Arial,Aldin"ROMÂNIA
JUDEŢUL MUREŞ
CONSILIUL JUDEŢEAN&amp;C
&amp;"Arial,Aldin"PROGRAMUL DE REPARAŢII PE ANUL 2007&amp;R
&amp;"Arial,Aldin"ANEXA nr.&amp;"Arial,Obişnuit"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86"/>
  <sheetViews>
    <sheetView zoomScaleSheetLayoutView="75" workbookViewId="0" topLeftCell="A1">
      <pane ySplit="2" topLeftCell="BM3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4.28125" style="325" customWidth="1"/>
    <col min="2" max="2" width="9.00390625" style="325" customWidth="1"/>
    <col min="3" max="3" width="31.140625" style="326" customWidth="1"/>
    <col min="4" max="4" width="28.28125" style="327" customWidth="1"/>
    <col min="5" max="5" width="9.140625" style="328" customWidth="1"/>
    <col min="6" max="6" width="9.140625" style="208" customWidth="1"/>
    <col min="7" max="7" width="9.7109375" style="208" customWidth="1"/>
    <col min="8" max="8" width="5.28125" style="208" customWidth="1"/>
    <col min="9" max="9" width="10.7109375" style="208" customWidth="1"/>
    <col min="10" max="10" width="7.8515625" style="329" customWidth="1"/>
    <col min="11" max="16384" width="9.140625" style="210" customWidth="1"/>
  </cols>
  <sheetData>
    <row r="1" spans="1:10" s="199" customFormat="1" ht="38.25">
      <c r="A1" s="193" t="s">
        <v>0</v>
      </c>
      <c r="B1" s="194" t="s">
        <v>1</v>
      </c>
      <c r="C1" s="195" t="s">
        <v>2</v>
      </c>
      <c r="D1" s="196" t="s">
        <v>3</v>
      </c>
      <c r="E1" s="196" t="s">
        <v>317</v>
      </c>
      <c r="F1" s="340" t="s">
        <v>305</v>
      </c>
      <c r="G1" s="340" t="s">
        <v>306</v>
      </c>
      <c r="H1" s="198"/>
      <c r="I1" s="198"/>
      <c r="J1" s="198"/>
    </row>
    <row r="2" spans="1:10" s="199" customFormat="1" ht="12.75">
      <c r="A2" s="200" t="s">
        <v>5</v>
      </c>
      <c r="B2" s="201" t="s">
        <v>6</v>
      </c>
      <c r="C2" s="202" t="s">
        <v>7</v>
      </c>
      <c r="D2" s="203">
        <v>3</v>
      </c>
      <c r="E2" s="197">
        <v>4</v>
      </c>
      <c r="F2" s="203">
        <v>5</v>
      </c>
      <c r="G2" s="197">
        <v>6</v>
      </c>
      <c r="H2" s="198"/>
      <c r="I2" s="198"/>
      <c r="J2" s="198"/>
    </row>
    <row r="3" spans="1:10" ht="12.75">
      <c r="A3" s="204"/>
      <c r="B3" s="204"/>
      <c r="C3" s="205" t="s">
        <v>8</v>
      </c>
      <c r="D3" s="206"/>
      <c r="E3" s="206">
        <f>E4+E11+E13+E16+E20+E22+E48+E68+E75+E85</f>
        <v>2590000</v>
      </c>
      <c r="F3" s="206">
        <f>F4+F11+F13+F16+F20+F22+F48+F68+F75+F85</f>
        <v>-340511</v>
      </c>
      <c r="G3" s="206">
        <f>G4+G11+G13+G16+G20+G22+G48+G68+G75+G85</f>
        <v>2249489</v>
      </c>
      <c r="I3" s="223"/>
      <c r="J3" s="209"/>
    </row>
    <row r="4" spans="1:10" s="216" customFormat="1" ht="12.75">
      <c r="A4" s="211"/>
      <c r="B4" s="211"/>
      <c r="C4" s="212" t="s">
        <v>141</v>
      </c>
      <c r="D4" s="213"/>
      <c r="E4" s="213">
        <f>SUM(E5:E10)</f>
        <v>528000</v>
      </c>
      <c r="F4" s="213">
        <f>SUM(F5:F10)</f>
        <v>-460000</v>
      </c>
      <c r="G4" s="213">
        <f>SUM(G5:G10)</f>
        <v>68000</v>
      </c>
      <c r="H4" s="215"/>
      <c r="I4" s="215"/>
      <c r="J4" s="209"/>
    </row>
    <row r="5" spans="1:10" ht="25.5">
      <c r="A5" s="217">
        <v>1</v>
      </c>
      <c r="B5" s="217" t="s">
        <v>311</v>
      </c>
      <c r="C5" s="218" t="s">
        <v>89</v>
      </c>
      <c r="D5" s="219" t="s">
        <v>90</v>
      </c>
      <c r="E5" s="221">
        <v>0</v>
      </c>
      <c r="F5" s="234"/>
      <c r="G5" s="234">
        <f>E5+F5</f>
        <v>0</v>
      </c>
      <c r="J5" s="209"/>
    </row>
    <row r="6" spans="1:10" ht="25.5">
      <c r="A6" s="217">
        <v>2</v>
      </c>
      <c r="B6" s="217" t="s">
        <v>311</v>
      </c>
      <c r="C6" s="218"/>
      <c r="D6" s="219" t="s">
        <v>140</v>
      </c>
      <c r="E6" s="221">
        <v>8000</v>
      </c>
      <c r="F6" s="234"/>
      <c r="G6" s="234">
        <f aca="true" t="shared" si="0" ref="G6:G21">E6+F6</f>
        <v>8000</v>
      </c>
      <c r="J6" s="209"/>
    </row>
    <row r="7" spans="1:10" ht="25.5">
      <c r="A7" s="217">
        <v>3</v>
      </c>
      <c r="B7" s="217" t="s">
        <v>311</v>
      </c>
      <c r="C7" s="218"/>
      <c r="D7" s="218" t="s">
        <v>91</v>
      </c>
      <c r="E7" s="221">
        <v>10000</v>
      </c>
      <c r="F7" s="234"/>
      <c r="G7" s="234">
        <f t="shared" si="0"/>
        <v>10000</v>
      </c>
      <c r="J7" s="209"/>
    </row>
    <row r="8" spans="1:10" ht="25.5">
      <c r="A8" s="217">
        <v>4</v>
      </c>
      <c r="B8" s="217" t="s">
        <v>311</v>
      </c>
      <c r="C8" s="218"/>
      <c r="D8" s="219" t="s">
        <v>121</v>
      </c>
      <c r="E8" s="221">
        <v>30000</v>
      </c>
      <c r="F8" s="234"/>
      <c r="G8" s="234">
        <f t="shared" si="0"/>
        <v>30000</v>
      </c>
      <c r="J8" s="209"/>
    </row>
    <row r="9" spans="1:10" ht="25.5">
      <c r="A9" s="217">
        <v>5</v>
      </c>
      <c r="B9" s="217" t="s">
        <v>311</v>
      </c>
      <c r="C9" s="218"/>
      <c r="D9" s="219" t="s">
        <v>157</v>
      </c>
      <c r="E9" s="221">
        <v>460000</v>
      </c>
      <c r="F9" s="234">
        <v>-460000</v>
      </c>
      <c r="G9" s="234">
        <f t="shared" si="0"/>
        <v>0</v>
      </c>
      <c r="J9" s="209"/>
    </row>
    <row r="10" spans="1:10" ht="25.5">
      <c r="A10" s="217">
        <v>6</v>
      </c>
      <c r="B10" s="217" t="s">
        <v>311</v>
      </c>
      <c r="C10" s="218"/>
      <c r="D10" s="218" t="s">
        <v>165</v>
      </c>
      <c r="E10" s="221">
        <v>20000</v>
      </c>
      <c r="F10" s="234"/>
      <c r="G10" s="234">
        <f t="shared" si="0"/>
        <v>20000</v>
      </c>
      <c r="J10" s="209"/>
    </row>
    <row r="11" spans="1:10" s="232" customFormat="1" ht="12.75">
      <c r="A11" s="226"/>
      <c r="B11" s="226"/>
      <c r="C11" s="227" t="s">
        <v>142</v>
      </c>
      <c r="D11" s="228"/>
      <c r="E11" s="229">
        <f>E12</f>
        <v>5000</v>
      </c>
      <c r="F11" s="229">
        <f>F12</f>
        <v>0</v>
      </c>
      <c r="G11" s="229">
        <f>G12</f>
        <v>5000</v>
      </c>
      <c r="H11" s="231"/>
      <c r="I11" s="231"/>
      <c r="J11" s="209"/>
    </row>
    <row r="12" spans="1:10" s="232" customFormat="1" ht="38.25">
      <c r="A12" s="217">
        <v>1</v>
      </c>
      <c r="B12" s="217" t="s">
        <v>308</v>
      </c>
      <c r="C12" s="233"/>
      <c r="D12" s="219" t="s">
        <v>123</v>
      </c>
      <c r="E12" s="221">
        <v>5000</v>
      </c>
      <c r="F12" s="342"/>
      <c r="G12" s="234">
        <f t="shared" si="0"/>
        <v>5000</v>
      </c>
      <c r="H12" s="231"/>
      <c r="I12" s="231"/>
      <c r="J12" s="209"/>
    </row>
    <row r="13" spans="1:10" ht="25.5">
      <c r="A13" s="211"/>
      <c r="B13" s="211"/>
      <c r="C13" s="212" t="s">
        <v>297</v>
      </c>
      <c r="D13" s="236"/>
      <c r="E13" s="213">
        <f>E14+E15</f>
        <v>20000</v>
      </c>
      <c r="F13" s="213">
        <f>F14+F15</f>
        <v>30000</v>
      </c>
      <c r="G13" s="213">
        <f>G14+G15</f>
        <v>50000</v>
      </c>
      <c r="J13" s="209"/>
    </row>
    <row r="14" spans="1:10" ht="12.75">
      <c r="A14" s="217">
        <v>1</v>
      </c>
      <c r="B14" s="217" t="s">
        <v>309</v>
      </c>
      <c r="C14" s="219"/>
      <c r="D14" s="238" t="s">
        <v>12</v>
      </c>
      <c r="E14" s="221">
        <v>20000</v>
      </c>
      <c r="F14" s="234"/>
      <c r="G14" s="234">
        <f t="shared" si="0"/>
        <v>20000</v>
      </c>
      <c r="J14" s="209"/>
    </row>
    <row r="15" spans="1:10" ht="12.75">
      <c r="A15" s="217">
        <v>2</v>
      </c>
      <c r="B15" s="217" t="s">
        <v>309</v>
      </c>
      <c r="C15" s="219"/>
      <c r="D15" s="238" t="s">
        <v>307</v>
      </c>
      <c r="E15" s="221"/>
      <c r="F15" s="234">
        <v>30000</v>
      </c>
      <c r="G15" s="234">
        <f t="shared" si="0"/>
        <v>30000</v>
      </c>
      <c r="J15" s="209"/>
    </row>
    <row r="16" spans="1:10" ht="25.5">
      <c r="A16" s="211"/>
      <c r="B16" s="211"/>
      <c r="C16" s="212" t="s">
        <v>296</v>
      </c>
      <c r="D16" s="236"/>
      <c r="E16" s="236">
        <f>E17+E18+E19</f>
        <v>4000</v>
      </c>
      <c r="F16" s="236">
        <f>F17+F18+F19</f>
        <v>3300</v>
      </c>
      <c r="G16" s="236">
        <f>G17+G18+G19</f>
        <v>7300</v>
      </c>
      <c r="J16" s="209"/>
    </row>
    <row r="17" spans="1:10" ht="25.5">
      <c r="A17" s="240">
        <v>1</v>
      </c>
      <c r="B17" s="240" t="s">
        <v>309</v>
      </c>
      <c r="C17" s="241"/>
      <c r="D17" s="242" t="s">
        <v>14</v>
      </c>
      <c r="E17" s="221">
        <v>4000</v>
      </c>
      <c r="F17" s="234"/>
      <c r="G17" s="234">
        <f t="shared" si="0"/>
        <v>4000</v>
      </c>
      <c r="J17" s="209"/>
    </row>
    <row r="18" spans="1:10" ht="12.75">
      <c r="A18" s="240">
        <v>2</v>
      </c>
      <c r="B18" s="240"/>
      <c r="C18" s="241"/>
      <c r="D18" s="242" t="s">
        <v>315</v>
      </c>
      <c r="E18" s="221"/>
      <c r="F18" s="234">
        <v>1300</v>
      </c>
      <c r="G18" s="234">
        <f t="shared" si="0"/>
        <v>1300</v>
      </c>
      <c r="J18" s="209"/>
    </row>
    <row r="19" spans="1:10" ht="25.5">
      <c r="A19" s="240">
        <v>3</v>
      </c>
      <c r="B19" s="240"/>
      <c r="C19" s="241"/>
      <c r="D19" s="242" t="s">
        <v>316</v>
      </c>
      <c r="E19" s="221"/>
      <c r="F19" s="234">
        <v>2000</v>
      </c>
      <c r="G19" s="234">
        <f t="shared" si="0"/>
        <v>2000</v>
      </c>
      <c r="J19" s="209"/>
    </row>
    <row r="20" spans="1:10" ht="12.75">
      <c r="A20" s="211"/>
      <c r="B20" s="211"/>
      <c r="C20" s="212" t="s">
        <v>144</v>
      </c>
      <c r="D20" s="236"/>
      <c r="E20" s="236">
        <f>E21</f>
        <v>40000</v>
      </c>
      <c r="F20" s="236">
        <f>F21</f>
        <v>0</v>
      </c>
      <c r="G20" s="236">
        <f>G21</f>
        <v>40000</v>
      </c>
      <c r="J20" s="209"/>
    </row>
    <row r="21" spans="1:10" s="232" customFormat="1" ht="12.75">
      <c r="A21" s="217">
        <v>1</v>
      </c>
      <c r="B21" s="240" t="s">
        <v>309</v>
      </c>
      <c r="C21" s="219" t="s">
        <v>127</v>
      </c>
      <c r="D21" s="238" t="s">
        <v>128</v>
      </c>
      <c r="E21" s="221">
        <v>40000</v>
      </c>
      <c r="F21" s="342"/>
      <c r="G21" s="234">
        <f t="shared" si="0"/>
        <v>40000</v>
      </c>
      <c r="H21" s="208"/>
      <c r="I21" s="231"/>
      <c r="J21" s="209"/>
    </row>
    <row r="22" spans="1:10" ht="12.75">
      <c r="A22" s="211"/>
      <c r="B22" s="211"/>
      <c r="C22" s="212" t="s">
        <v>145</v>
      </c>
      <c r="D22" s="236"/>
      <c r="E22" s="236">
        <f>E23+E25+E27+E35+E41</f>
        <v>1087500</v>
      </c>
      <c r="F22" s="236">
        <f>F23+F25+F27+F35+F41</f>
        <v>86189</v>
      </c>
      <c r="G22" s="236">
        <f>G23+G25+G27+G35+G41</f>
        <v>1173689</v>
      </c>
      <c r="J22" s="209"/>
    </row>
    <row r="23" spans="1:10" ht="12.75">
      <c r="A23" s="244"/>
      <c r="B23" s="244"/>
      <c r="C23" s="245" t="s">
        <v>146</v>
      </c>
      <c r="D23" s="246"/>
      <c r="E23" s="246">
        <f>E24</f>
        <v>1500</v>
      </c>
      <c r="F23" s="246">
        <f>F24</f>
        <v>0</v>
      </c>
      <c r="G23" s="246">
        <f>G24</f>
        <v>1500</v>
      </c>
      <c r="J23" s="209"/>
    </row>
    <row r="24" spans="1:10" s="250" customFormat="1" ht="38.25">
      <c r="A24" s="217">
        <v>1</v>
      </c>
      <c r="B24" s="217" t="s">
        <v>310</v>
      </c>
      <c r="C24" s="219" t="s">
        <v>29</v>
      </c>
      <c r="D24" s="239" t="s">
        <v>30</v>
      </c>
      <c r="E24" s="247">
        <v>1500</v>
      </c>
      <c r="F24" s="343"/>
      <c r="G24" s="234">
        <f>E24+F24</f>
        <v>1500</v>
      </c>
      <c r="H24" s="249"/>
      <c r="I24" s="249"/>
      <c r="J24" s="209"/>
    </row>
    <row r="25" spans="1:10" s="249" customFormat="1" ht="12.75">
      <c r="A25" s="244"/>
      <c r="B25" s="244"/>
      <c r="C25" s="245" t="s">
        <v>148</v>
      </c>
      <c r="D25" s="246"/>
      <c r="E25" s="251">
        <f>E26</f>
        <v>20000</v>
      </c>
      <c r="F25" s="251">
        <f>F26</f>
        <v>0</v>
      </c>
      <c r="G25" s="251">
        <f>G26</f>
        <v>20000</v>
      </c>
      <c r="J25" s="209"/>
    </row>
    <row r="26" spans="1:10" s="249" customFormat="1" ht="38.25">
      <c r="A26" s="217">
        <v>1</v>
      </c>
      <c r="B26" s="217" t="s">
        <v>310</v>
      </c>
      <c r="C26" s="219" t="s">
        <v>87</v>
      </c>
      <c r="D26" s="239" t="s">
        <v>88</v>
      </c>
      <c r="E26" s="247">
        <v>20000</v>
      </c>
      <c r="F26" s="343"/>
      <c r="G26" s="234">
        <f>E26+F26</f>
        <v>20000</v>
      </c>
      <c r="J26" s="209"/>
    </row>
    <row r="27" spans="1:10" s="249" customFormat="1" ht="12.75">
      <c r="A27" s="244"/>
      <c r="B27" s="244"/>
      <c r="C27" s="245" t="s">
        <v>149</v>
      </c>
      <c r="D27" s="246"/>
      <c r="E27" s="246">
        <f>SUM(E28:E34)</f>
        <v>225000</v>
      </c>
      <c r="F27" s="246">
        <f>SUM(F28:F34)</f>
        <v>286189</v>
      </c>
      <c r="G27" s="246">
        <f>SUM(G28:G34)</f>
        <v>511189</v>
      </c>
      <c r="J27" s="209"/>
    </row>
    <row r="28" spans="1:10" s="249" customFormat="1" ht="51">
      <c r="A28" s="217">
        <v>1</v>
      </c>
      <c r="B28" s="217" t="s">
        <v>310</v>
      </c>
      <c r="C28" s="219" t="s">
        <v>122</v>
      </c>
      <c r="D28" s="239" t="s">
        <v>15</v>
      </c>
      <c r="E28" s="247">
        <v>25000</v>
      </c>
      <c r="F28" s="343"/>
      <c r="G28" s="234">
        <f>E28+F28</f>
        <v>25000</v>
      </c>
      <c r="J28" s="209"/>
    </row>
    <row r="29" spans="1:10" s="249" customFormat="1" ht="12.75">
      <c r="A29" s="433">
        <v>2</v>
      </c>
      <c r="B29" s="433" t="s">
        <v>310</v>
      </c>
      <c r="C29" s="439" t="s">
        <v>183</v>
      </c>
      <c r="D29" s="239" t="s">
        <v>16</v>
      </c>
      <c r="E29" s="256"/>
      <c r="F29" s="359"/>
      <c r="G29" s="344"/>
      <c r="J29" s="209"/>
    </row>
    <row r="30" spans="1:10" s="249" customFormat="1" ht="25.5">
      <c r="A30" s="434"/>
      <c r="B30" s="434"/>
      <c r="C30" s="440"/>
      <c r="D30" s="239" t="s">
        <v>17</v>
      </c>
      <c r="E30" s="257">
        <v>50000</v>
      </c>
      <c r="F30" s="358">
        <v>-50000</v>
      </c>
      <c r="G30" s="354">
        <f>E30+F30</f>
        <v>0</v>
      </c>
      <c r="J30" s="209"/>
    </row>
    <row r="31" spans="1:10" s="249" customFormat="1" ht="12.75">
      <c r="A31" s="435"/>
      <c r="B31" s="435"/>
      <c r="C31" s="441"/>
      <c r="D31" s="239" t="s">
        <v>18</v>
      </c>
      <c r="E31" s="261"/>
      <c r="F31" s="360"/>
      <c r="G31" s="345"/>
      <c r="J31" s="209"/>
    </row>
    <row r="32" spans="1:10" s="249" customFormat="1" ht="25.5">
      <c r="A32" s="258">
        <v>3</v>
      </c>
      <c r="B32" s="258" t="s">
        <v>310</v>
      </c>
      <c r="C32" s="259" t="s">
        <v>159</v>
      </c>
      <c r="D32" s="239" t="s">
        <v>158</v>
      </c>
      <c r="E32" s="247">
        <v>150000</v>
      </c>
      <c r="F32" s="234">
        <v>300000</v>
      </c>
      <c r="G32" s="234">
        <f>E32+F32</f>
        <v>450000</v>
      </c>
      <c r="J32" s="209"/>
    </row>
    <row r="33" spans="1:10" s="249" customFormat="1" ht="25.5">
      <c r="A33" s="258">
        <v>4</v>
      </c>
      <c r="B33" s="258" t="s">
        <v>310</v>
      </c>
      <c r="C33" s="259" t="s">
        <v>320</v>
      </c>
      <c r="D33" s="239" t="s">
        <v>318</v>
      </c>
      <c r="E33" s="247"/>
      <c r="F33" s="234">
        <v>25011</v>
      </c>
      <c r="G33" s="234">
        <f>E33+F33</f>
        <v>25011</v>
      </c>
      <c r="J33" s="209"/>
    </row>
    <row r="34" spans="1:10" s="249" customFormat="1" ht="38.25">
      <c r="A34" s="258">
        <v>5</v>
      </c>
      <c r="B34" s="258" t="s">
        <v>310</v>
      </c>
      <c r="C34" s="259" t="s">
        <v>319</v>
      </c>
      <c r="D34" s="239" t="s">
        <v>318</v>
      </c>
      <c r="E34" s="247"/>
      <c r="F34" s="234">
        <v>11178</v>
      </c>
      <c r="G34" s="234">
        <f>E34+F34</f>
        <v>11178</v>
      </c>
      <c r="J34" s="209"/>
    </row>
    <row r="35" spans="1:10" s="249" customFormat="1" ht="12.75">
      <c r="A35" s="244"/>
      <c r="B35" s="217"/>
      <c r="C35" s="245" t="s">
        <v>150</v>
      </c>
      <c r="D35" s="246"/>
      <c r="E35" s="251">
        <f>E36+E37+E38+E39+E40</f>
        <v>81000</v>
      </c>
      <c r="F35" s="251">
        <f>F36+F37+F38+F39+F40</f>
        <v>0</v>
      </c>
      <c r="G35" s="251">
        <f>G36+G37+G38+G39+G40</f>
        <v>81000</v>
      </c>
      <c r="J35" s="209"/>
    </row>
    <row r="36" spans="1:10" s="265" customFormat="1" ht="38.25">
      <c r="A36" s="217">
        <v>1</v>
      </c>
      <c r="B36" s="217" t="s">
        <v>310</v>
      </c>
      <c r="C36" s="262" t="s">
        <v>108</v>
      </c>
      <c r="D36" s="239" t="s">
        <v>115</v>
      </c>
      <c r="E36" s="263">
        <v>31000</v>
      </c>
      <c r="F36" s="346"/>
      <c r="G36" s="234">
        <f>E36+F36</f>
        <v>31000</v>
      </c>
      <c r="J36" s="209"/>
    </row>
    <row r="37" spans="1:10" s="265" customFormat="1" ht="63.75">
      <c r="A37" s="217">
        <v>2</v>
      </c>
      <c r="B37" s="217" t="s">
        <v>310</v>
      </c>
      <c r="C37" s="262" t="s">
        <v>109</v>
      </c>
      <c r="D37" s="239" t="s">
        <v>110</v>
      </c>
      <c r="E37" s="263">
        <v>20000</v>
      </c>
      <c r="F37" s="346"/>
      <c r="G37" s="234">
        <f>E37+F37</f>
        <v>20000</v>
      </c>
      <c r="J37" s="209"/>
    </row>
    <row r="38" spans="1:10" s="265" customFormat="1" ht="25.5">
      <c r="A38" s="217">
        <v>3</v>
      </c>
      <c r="B38" s="217" t="s">
        <v>310</v>
      </c>
      <c r="C38" s="262" t="s">
        <v>131</v>
      </c>
      <c r="D38" s="239" t="s">
        <v>132</v>
      </c>
      <c r="E38" s="263">
        <v>10000</v>
      </c>
      <c r="F38" s="346"/>
      <c r="G38" s="234">
        <f>E38+F38</f>
        <v>10000</v>
      </c>
      <c r="J38" s="209"/>
    </row>
    <row r="39" spans="1:10" s="265" customFormat="1" ht="25.5">
      <c r="A39" s="217">
        <v>4</v>
      </c>
      <c r="B39" s="217" t="s">
        <v>310</v>
      </c>
      <c r="C39" s="262" t="s">
        <v>133</v>
      </c>
      <c r="D39" s="239" t="s">
        <v>111</v>
      </c>
      <c r="E39" s="263">
        <v>10000</v>
      </c>
      <c r="F39" s="346"/>
      <c r="G39" s="234">
        <f>E39+F39</f>
        <v>10000</v>
      </c>
      <c r="J39" s="209"/>
    </row>
    <row r="40" spans="1:10" s="265" customFormat="1" ht="25.5">
      <c r="A40" s="217">
        <v>5</v>
      </c>
      <c r="B40" s="217" t="s">
        <v>310</v>
      </c>
      <c r="C40" s="262" t="s">
        <v>134</v>
      </c>
      <c r="D40" s="239" t="s">
        <v>112</v>
      </c>
      <c r="E40" s="263">
        <v>10000</v>
      </c>
      <c r="F40" s="346"/>
      <c r="G40" s="234">
        <f>E40+F40</f>
        <v>10000</v>
      </c>
      <c r="J40" s="209"/>
    </row>
    <row r="41" spans="1:10" s="265" customFormat="1" ht="12.75">
      <c r="A41" s="244"/>
      <c r="B41" s="217"/>
      <c r="C41" s="245" t="s">
        <v>151</v>
      </c>
      <c r="D41" s="246"/>
      <c r="E41" s="246">
        <f>E44+E47</f>
        <v>760000</v>
      </c>
      <c r="F41" s="246">
        <f>F44+F47</f>
        <v>-200000</v>
      </c>
      <c r="G41" s="246">
        <f>G44+G47</f>
        <v>560000</v>
      </c>
      <c r="J41" s="209"/>
    </row>
    <row r="42" spans="1:10" s="265" customFormat="1" ht="12.75">
      <c r="A42" s="414">
        <v>1</v>
      </c>
      <c r="B42" s="433" t="s">
        <v>310</v>
      </c>
      <c r="C42" s="427" t="s">
        <v>22</v>
      </c>
      <c r="D42" s="334" t="s">
        <v>23</v>
      </c>
      <c r="E42" s="331"/>
      <c r="F42" s="347"/>
      <c r="G42" s="347"/>
      <c r="J42" s="209"/>
    </row>
    <row r="43" spans="1:10" s="265" customFormat="1" ht="12.75">
      <c r="A43" s="442"/>
      <c r="B43" s="442"/>
      <c r="C43" s="442"/>
      <c r="D43" s="334" t="s">
        <v>155</v>
      </c>
      <c r="E43" s="332"/>
      <c r="F43" s="348"/>
      <c r="G43" s="348"/>
      <c r="J43" s="209"/>
    </row>
    <row r="44" spans="1:10" s="265" customFormat="1" ht="12.75">
      <c r="A44" s="442"/>
      <c r="B44" s="442"/>
      <c r="C44" s="442"/>
      <c r="D44" s="334" t="s">
        <v>24</v>
      </c>
      <c r="E44" s="332">
        <v>560000</v>
      </c>
      <c r="F44" s="348"/>
      <c r="G44" s="234">
        <f>E44+F44</f>
        <v>560000</v>
      </c>
      <c r="J44" s="209"/>
    </row>
    <row r="45" spans="1:10" s="265" customFormat="1" ht="12.75">
      <c r="A45" s="442"/>
      <c r="B45" s="442"/>
      <c r="C45" s="442"/>
      <c r="D45" s="334" t="s">
        <v>25</v>
      </c>
      <c r="E45" s="332"/>
      <c r="F45" s="348"/>
      <c r="G45" s="348"/>
      <c r="J45" s="209"/>
    </row>
    <row r="46" spans="1:10" s="265" customFormat="1" ht="12.75">
      <c r="A46" s="443"/>
      <c r="B46" s="443"/>
      <c r="C46" s="443"/>
      <c r="D46" s="334" t="s">
        <v>26</v>
      </c>
      <c r="E46" s="333"/>
      <c r="F46" s="349"/>
      <c r="G46" s="349"/>
      <c r="J46" s="209"/>
    </row>
    <row r="47" spans="1:10" s="272" customFormat="1" ht="25.5">
      <c r="A47" s="240">
        <v>2</v>
      </c>
      <c r="B47" s="217" t="s">
        <v>310</v>
      </c>
      <c r="C47" s="241"/>
      <c r="D47" s="241" t="s">
        <v>156</v>
      </c>
      <c r="E47" s="242">
        <v>200000</v>
      </c>
      <c r="F47" s="267">
        <v>-200000</v>
      </c>
      <c r="G47" s="234">
        <f>E47+F47</f>
        <v>0</v>
      </c>
      <c r="J47" s="209"/>
    </row>
    <row r="48" spans="1:10" s="272" customFormat="1" ht="25.5">
      <c r="A48" s="273"/>
      <c r="B48" s="274"/>
      <c r="C48" s="275" t="s">
        <v>227</v>
      </c>
      <c r="D48" s="276"/>
      <c r="E48" s="277">
        <f>E49+E52+E61+E62+E63+E64+E65+E66+E67</f>
        <v>190500</v>
      </c>
      <c r="F48" s="277">
        <f>F49+F52+F61+F62+F63+F64+F65+F66+F67</f>
        <v>0</v>
      </c>
      <c r="G48" s="277">
        <f>G49+G52+G61+G62+G63+G64+G65+G66+G67</f>
        <v>190500</v>
      </c>
      <c r="J48" s="209"/>
    </row>
    <row r="49" spans="1:10" s="272" customFormat="1" ht="12.75">
      <c r="A49" s="446">
        <v>1</v>
      </c>
      <c r="B49" s="446" t="s">
        <v>312</v>
      </c>
      <c r="C49" s="444" t="s">
        <v>228</v>
      </c>
      <c r="D49" s="282" t="s">
        <v>179</v>
      </c>
      <c r="E49" s="283">
        <f>E50+E51</f>
        <v>100000</v>
      </c>
      <c r="F49" s="283">
        <f>F50+F51</f>
        <v>0</v>
      </c>
      <c r="G49" s="283">
        <f>G50+G51</f>
        <v>100000</v>
      </c>
      <c r="J49" s="209"/>
    </row>
    <row r="50" spans="1:10" s="272" customFormat="1" ht="25.5">
      <c r="A50" s="447"/>
      <c r="B50" s="447"/>
      <c r="C50" s="445"/>
      <c r="D50" s="285" t="s">
        <v>229</v>
      </c>
      <c r="E50" s="286">
        <v>45000</v>
      </c>
      <c r="F50" s="267"/>
      <c r="G50" s="234">
        <f>E50+F50</f>
        <v>45000</v>
      </c>
      <c r="J50" s="209"/>
    </row>
    <row r="51" spans="1:10" s="272" customFormat="1" ht="12.75">
      <c r="A51" s="448"/>
      <c r="B51" s="448"/>
      <c r="C51" s="445"/>
      <c r="D51" s="285" t="s">
        <v>231</v>
      </c>
      <c r="E51" s="286">
        <v>55000</v>
      </c>
      <c r="F51" s="267"/>
      <c r="G51" s="234">
        <f>E51+F51</f>
        <v>55000</v>
      </c>
      <c r="J51" s="209"/>
    </row>
    <row r="52" spans="1:10" s="272" customFormat="1" ht="12.75">
      <c r="A52" s="279">
        <v>2</v>
      </c>
      <c r="B52" s="292" t="s">
        <v>312</v>
      </c>
      <c r="C52" s="303" t="s">
        <v>235</v>
      </c>
      <c r="D52" s="282" t="s">
        <v>179</v>
      </c>
      <c r="E52" s="283">
        <f>E53+E55+E59</f>
        <v>30000</v>
      </c>
      <c r="F52" s="283">
        <f>F53+F55+F59</f>
        <v>0</v>
      </c>
      <c r="G52" s="283">
        <f>G53+G55+G59</f>
        <v>30000</v>
      </c>
      <c r="J52" s="209"/>
    </row>
    <row r="53" spans="1:10" s="272" customFormat="1" ht="12.75">
      <c r="A53" s="433"/>
      <c r="B53" s="433"/>
      <c r="C53" s="192" t="s">
        <v>236</v>
      </c>
      <c r="D53" s="298" t="s">
        <v>244</v>
      </c>
      <c r="E53" s="290">
        <v>10000</v>
      </c>
      <c r="F53" s="267"/>
      <c r="G53" s="234">
        <f>E53+F53</f>
        <v>10000</v>
      </c>
      <c r="J53" s="209"/>
    </row>
    <row r="54" spans="1:10" s="272" customFormat="1" ht="12.75">
      <c r="A54" s="434"/>
      <c r="B54" s="434"/>
      <c r="C54" s="192" t="s">
        <v>240</v>
      </c>
      <c r="D54" s="298" t="s">
        <v>244</v>
      </c>
      <c r="E54" s="297"/>
      <c r="F54" s="350"/>
      <c r="G54" s="350"/>
      <c r="J54" s="209"/>
    </row>
    <row r="55" spans="1:10" s="272" customFormat="1" ht="12.75">
      <c r="A55" s="434"/>
      <c r="B55" s="434"/>
      <c r="C55" s="192" t="s">
        <v>245</v>
      </c>
      <c r="D55" s="298" t="s">
        <v>239</v>
      </c>
      <c r="E55" s="297">
        <v>10000</v>
      </c>
      <c r="F55" s="351"/>
      <c r="G55" s="234">
        <f>E55+F55</f>
        <v>10000</v>
      </c>
      <c r="J55" s="209"/>
    </row>
    <row r="56" spans="1:10" s="272" customFormat="1" ht="12.75">
      <c r="A56" s="434"/>
      <c r="B56" s="434"/>
      <c r="C56" s="192" t="s">
        <v>248</v>
      </c>
      <c r="D56" s="298" t="s">
        <v>239</v>
      </c>
      <c r="E56" s="297"/>
      <c r="F56" s="352"/>
      <c r="G56" s="352"/>
      <c r="J56" s="209"/>
    </row>
    <row r="57" spans="1:10" s="272" customFormat="1" ht="25.5">
      <c r="A57" s="434"/>
      <c r="B57" s="434"/>
      <c r="C57" s="300" t="s">
        <v>250</v>
      </c>
      <c r="D57" s="298" t="s">
        <v>253</v>
      </c>
      <c r="E57" s="296"/>
      <c r="F57" s="356"/>
      <c r="G57" s="350"/>
      <c r="J57" s="209"/>
    </row>
    <row r="58" spans="1:10" s="272" customFormat="1" ht="25.5">
      <c r="A58" s="434"/>
      <c r="B58" s="434"/>
      <c r="C58" s="300" t="s">
        <v>252</v>
      </c>
      <c r="D58" s="298" t="s">
        <v>253</v>
      </c>
      <c r="E58" s="297"/>
      <c r="F58" s="355"/>
      <c r="G58" s="351"/>
      <c r="J58" s="209"/>
    </row>
    <row r="59" spans="1:10" s="272" customFormat="1" ht="25.5">
      <c r="A59" s="434"/>
      <c r="B59" s="434"/>
      <c r="C59" s="300" t="s">
        <v>254</v>
      </c>
      <c r="D59" s="298" t="s">
        <v>253</v>
      </c>
      <c r="E59" s="297">
        <v>10000</v>
      </c>
      <c r="F59" s="355"/>
      <c r="G59" s="354">
        <f>E59+F59</f>
        <v>10000</v>
      </c>
      <c r="J59" s="209"/>
    </row>
    <row r="60" spans="1:10" s="272" customFormat="1" ht="25.5">
      <c r="A60" s="434"/>
      <c r="B60" s="434"/>
      <c r="C60" s="192" t="s">
        <v>255</v>
      </c>
      <c r="D60" s="298" t="s">
        <v>253</v>
      </c>
      <c r="E60" s="297"/>
      <c r="F60" s="357"/>
      <c r="G60" s="352"/>
      <c r="J60" s="209"/>
    </row>
    <row r="61" spans="1:10" s="272" customFormat="1" ht="25.5">
      <c r="A61" s="279">
        <v>3</v>
      </c>
      <c r="B61" s="280" t="s">
        <v>312</v>
      </c>
      <c r="C61" s="303" t="s">
        <v>256</v>
      </c>
      <c r="D61" s="337" t="s">
        <v>257</v>
      </c>
      <c r="E61" s="283">
        <v>5500</v>
      </c>
      <c r="F61" s="267"/>
      <c r="G61" s="341">
        <f aca="true" t="shared" si="1" ref="G61:G67">E61+F61</f>
        <v>5500</v>
      </c>
      <c r="J61" s="209"/>
    </row>
    <row r="62" spans="1:10" s="272" customFormat="1" ht="25.5">
      <c r="A62" s="279">
        <v>4</v>
      </c>
      <c r="B62" s="279" t="s">
        <v>312</v>
      </c>
      <c r="C62" s="303" t="s">
        <v>263</v>
      </c>
      <c r="D62" s="335" t="s">
        <v>302</v>
      </c>
      <c r="E62" s="283">
        <v>10000</v>
      </c>
      <c r="F62" s="267"/>
      <c r="G62" s="341">
        <f t="shared" si="1"/>
        <v>10000</v>
      </c>
      <c r="J62" s="209"/>
    </row>
    <row r="63" spans="1:10" s="272" customFormat="1" ht="12.75">
      <c r="A63" s="279">
        <v>5</v>
      </c>
      <c r="B63" s="279" t="s">
        <v>312</v>
      </c>
      <c r="C63" s="303" t="s">
        <v>268</v>
      </c>
      <c r="D63" s="303" t="s">
        <v>303</v>
      </c>
      <c r="E63" s="283">
        <v>10000</v>
      </c>
      <c r="F63" s="267"/>
      <c r="G63" s="341">
        <f t="shared" si="1"/>
        <v>10000</v>
      </c>
      <c r="J63" s="209"/>
    </row>
    <row r="64" spans="1:10" s="272" customFormat="1" ht="25.5">
      <c r="A64" s="279">
        <v>6</v>
      </c>
      <c r="B64" s="280" t="s">
        <v>312</v>
      </c>
      <c r="C64" s="303" t="s">
        <v>272</v>
      </c>
      <c r="D64" s="303" t="s">
        <v>304</v>
      </c>
      <c r="E64" s="283">
        <v>10000</v>
      </c>
      <c r="F64" s="267"/>
      <c r="G64" s="341">
        <f t="shared" si="1"/>
        <v>10000</v>
      </c>
      <c r="J64" s="209"/>
    </row>
    <row r="65" spans="1:10" s="308" customFormat="1" ht="25.5">
      <c r="A65" s="279">
        <v>7</v>
      </c>
      <c r="B65" s="280" t="s">
        <v>312</v>
      </c>
      <c r="C65" s="293" t="s">
        <v>272</v>
      </c>
      <c r="D65" s="303" t="s">
        <v>304</v>
      </c>
      <c r="E65" s="283">
        <v>10000</v>
      </c>
      <c r="F65" s="353"/>
      <c r="G65" s="341">
        <f t="shared" si="1"/>
        <v>10000</v>
      </c>
      <c r="H65" s="306"/>
      <c r="I65" s="306"/>
      <c r="J65" s="307"/>
    </row>
    <row r="66" spans="1:10" s="308" customFormat="1" ht="12.75">
      <c r="A66" s="279">
        <v>8</v>
      </c>
      <c r="B66" s="280" t="s">
        <v>312</v>
      </c>
      <c r="C66" s="303" t="s">
        <v>285</v>
      </c>
      <c r="D66" s="338" t="s">
        <v>239</v>
      </c>
      <c r="E66" s="283">
        <v>10000</v>
      </c>
      <c r="F66" s="353"/>
      <c r="G66" s="341">
        <f t="shared" si="1"/>
        <v>10000</v>
      </c>
      <c r="H66" s="306"/>
      <c r="I66" s="306"/>
      <c r="J66" s="307"/>
    </row>
    <row r="67" spans="1:10" ht="12.75">
      <c r="A67" s="309">
        <v>9</v>
      </c>
      <c r="B67" s="280" t="s">
        <v>312</v>
      </c>
      <c r="C67" s="310" t="s">
        <v>290</v>
      </c>
      <c r="D67" s="336" t="s">
        <v>291</v>
      </c>
      <c r="E67" s="283">
        <v>5000</v>
      </c>
      <c r="F67" s="234"/>
      <c r="G67" s="341">
        <f t="shared" si="1"/>
        <v>5000</v>
      </c>
      <c r="J67" s="209"/>
    </row>
    <row r="68" spans="1:10" ht="12.75">
      <c r="A68" s="312"/>
      <c r="B68" s="312"/>
      <c r="C68" s="313" t="s">
        <v>225</v>
      </c>
      <c r="D68" s="314"/>
      <c r="E68" s="315">
        <f>E69+E70+E71+E72+E73+E74</f>
        <v>140000</v>
      </c>
      <c r="F68" s="315">
        <f>F69+F70+F71+F72+F73+F74</f>
        <v>0</v>
      </c>
      <c r="G68" s="315">
        <f>G69+G70+G71+G72+G73+G74</f>
        <v>140000</v>
      </c>
      <c r="J68" s="209"/>
    </row>
    <row r="69" spans="1:10" ht="63.75">
      <c r="A69" s="240">
        <v>1</v>
      </c>
      <c r="B69" s="240" t="s">
        <v>312</v>
      </c>
      <c r="C69" s="295" t="s">
        <v>65</v>
      </c>
      <c r="D69" s="241" t="s">
        <v>180</v>
      </c>
      <c r="E69" s="242">
        <v>10000</v>
      </c>
      <c r="F69" s="234"/>
      <c r="G69" s="234">
        <f aca="true" t="shared" si="2" ref="G69:G86">E69+F69</f>
        <v>10000</v>
      </c>
      <c r="J69" s="209"/>
    </row>
    <row r="70" spans="1:10" ht="38.25">
      <c r="A70" s="240">
        <v>2</v>
      </c>
      <c r="B70" s="240" t="s">
        <v>312</v>
      </c>
      <c r="C70" s="295" t="s">
        <v>66</v>
      </c>
      <c r="D70" s="241" t="s">
        <v>67</v>
      </c>
      <c r="E70" s="242">
        <v>20000</v>
      </c>
      <c r="F70" s="234"/>
      <c r="G70" s="234">
        <f t="shared" si="2"/>
        <v>20000</v>
      </c>
      <c r="J70" s="209"/>
    </row>
    <row r="71" spans="1:10" ht="25.5">
      <c r="A71" s="240">
        <v>3</v>
      </c>
      <c r="B71" s="240" t="s">
        <v>312</v>
      </c>
      <c r="C71" s="295" t="s">
        <v>68</v>
      </c>
      <c r="D71" s="241" t="s">
        <v>69</v>
      </c>
      <c r="E71" s="242">
        <v>20000</v>
      </c>
      <c r="F71" s="234"/>
      <c r="G71" s="234">
        <f t="shared" si="2"/>
        <v>20000</v>
      </c>
      <c r="J71" s="209"/>
    </row>
    <row r="72" spans="1:10" ht="38.25">
      <c r="A72" s="240">
        <v>4</v>
      </c>
      <c r="B72" s="240" t="s">
        <v>312</v>
      </c>
      <c r="C72" s="266" t="s">
        <v>70</v>
      </c>
      <c r="D72" s="241" t="s">
        <v>166</v>
      </c>
      <c r="E72" s="339">
        <v>20000</v>
      </c>
      <c r="F72" s="234"/>
      <c r="G72" s="234">
        <f t="shared" si="2"/>
        <v>20000</v>
      </c>
      <c r="J72" s="209"/>
    </row>
    <row r="73" spans="1:10" ht="51">
      <c r="A73" s="240">
        <v>5</v>
      </c>
      <c r="B73" s="240" t="s">
        <v>312</v>
      </c>
      <c r="C73" s="295" t="s">
        <v>71</v>
      </c>
      <c r="D73" s="241" t="s">
        <v>72</v>
      </c>
      <c r="E73" s="242">
        <v>50000</v>
      </c>
      <c r="F73" s="234"/>
      <c r="G73" s="234">
        <f t="shared" si="2"/>
        <v>50000</v>
      </c>
      <c r="J73" s="209"/>
    </row>
    <row r="74" spans="1:10" ht="38.25">
      <c r="A74" s="240">
        <v>6</v>
      </c>
      <c r="B74" s="240" t="s">
        <v>312</v>
      </c>
      <c r="C74" s="295" t="s">
        <v>73</v>
      </c>
      <c r="D74" s="241" t="s">
        <v>74</v>
      </c>
      <c r="E74" s="242">
        <v>20000</v>
      </c>
      <c r="F74" s="234"/>
      <c r="G74" s="234">
        <f t="shared" si="2"/>
        <v>20000</v>
      </c>
      <c r="J74" s="209"/>
    </row>
    <row r="75" spans="1:10" ht="12.75">
      <c r="A75" s="211"/>
      <c r="B75" s="211"/>
      <c r="C75" s="212" t="s">
        <v>160</v>
      </c>
      <c r="D75" s="236"/>
      <c r="E75" s="320">
        <f>SUM(E76:E84)</f>
        <v>572000</v>
      </c>
      <c r="F75" s="320">
        <f>SUM(F76:F84)</f>
        <v>0</v>
      </c>
      <c r="G75" s="320">
        <f>SUM(G76:G84)</f>
        <v>572000</v>
      </c>
      <c r="J75" s="209"/>
    </row>
    <row r="76" spans="1:10" ht="25.5">
      <c r="A76" s="224">
        <v>1</v>
      </c>
      <c r="B76" s="217" t="s">
        <v>313</v>
      </c>
      <c r="C76" s="322" t="s">
        <v>92</v>
      </c>
      <c r="D76" s="323" t="s">
        <v>93</v>
      </c>
      <c r="E76" s="323">
        <v>150000</v>
      </c>
      <c r="F76" s="234"/>
      <c r="G76" s="234">
        <f t="shared" si="2"/>
        <v>150000</v>
      </c>
      <c r="J76" s="209"/>
    </row>
    <row r="77" spans="1:10" ht="12.75">
      <c r="A77" s="224">
        <v>2</v>
      </c>
      <c r="B77" s="217" t="s">
        <v>313</v>
      </c>
      <c r="C77" s="322" t="s">
        <v>94</v>
      </c>
      <c r="D77" s="323" t="s">
        <v>95</v>
      </c>
      <c r="E77" s="323">
        <v>28000</v>
      </c>
      <c r="F77" s="234"/>
      <c r="G77" s="234">
        <f t="shared" si="2"/>
        <v>28000</v>
      </c>
      <c r="J77" s="209"/>
    </row>
    <row r="78" spans="1:10" ht="12.75">
      <c r="A78" s="224">
        <v>3</v>
      </c>
      <c r="B78" s="217" t="s">
        <v>313</v>
      </c>
      <c r="C78" s="322" t="s">
        <v>96</v>
      </c>
      <c r="D78" s="323" t="s">
        <v>97</v>
      </c>
      <c r="E78" s="323">
        <v>15000</v>
      </c>
      <c r="F78" s="234"/>
      <c r="G78" s="234">
        <f t="shared" si="2"/>
        <v>15000</v>
      </c>
      <c r="J78" s="209"/>
    </row>
    <row r="79" spans="1:10" ht="12.75">
      <c r="A79" s="224">
        <v>4</v>
      </c>
      <c r="B79" s="217" t="s">
        <v>313</v>
      </c>
      <c r="C79" s="322" t="s">
        <v>99</v>
      </c>
      <c r="D79" s="323" t="s">
        <v>98</v>
      </c>
      <c r="E79" s="323">
        <v>56000</v>
      </c>
      <c r="F79" s="234"/>
      <c r="G79" s="234">
        <f t="shared" si="2"/>
        <v>56000</v>
      </c>
      <c r="J79" s="209"/>
    </row>
    <row r="80" spans="1:10" ht="12.75">
      <c r="A80" s="224">
        <v>5</v>
      </c>
      <c r="B80" s="217" t="s">
        <v>313</v>
      </c>
      <c r="C80" s="322" t="s">
        <v>100</v>
      </c>
      <c r="D80" s="323" t="s">
        <v>101</v>
      </c>
      <c r="E80" s="323">
        <v>110000</v>
      </c>
      <c r="F80" s="234"/>
      <c r="G80" s="234">
        <f t="shared" si="2"/>
        <v>110000</v>
      </c>
      <c r="J80" s="209"/>
    </row>
    <row r="81" spans="1:10" ht="12.75">
      <c r="A81" s="224">
        <v>6</v>
      </c>
      <c r="B81" s="217" t="s">
        <v>313</v>
      </c>
      <c r="C81" s="322" t="s">
        <v>102</v>
      </c>
      <c r="D81" s="323" t="s">
        <v>103</v>
      </c>
      <c r="E81" s="323">
        <v>100000</v>
      </c>
      <c r="F81" s="234"/>
      <c r="G81" s="234">
        <f t="shared" si="2"/>
        <v>100000</v>
      </c>
      <c r="J81" s="209"/>
    </row>
    <row r="82" spans="1:10" ht="12.75">
      <c r="A82" s="224">
        <v>7</v>
      </c>
      <c r="B82" s="217" t="s">
        <v>313</v>
      </c>
      <c r="C82" s="219" t="s">
        <v>104</v>
      </c>
      <c r="D82" s="238" t="s">
        <v>105</v>
      </c>
      <c r="E82" s="220">
        <v>8500</v>
      </c>
      <c r="F82" s="234"/>
      <c r="G82" s="234">
        <f t="shared" si="2"/>
        <v>8500</v>
      </c>
      <c r="J82" s="209"/>
    </row>
    <row r="83" spans="1:10" ht="12.75">
      <c r="A83" s="224">
        <v>8</v>
      </c>
      <c r="B83" s="217" t="s">
        <v>313</v>
      </c>
      <c r="C83" s="219" t="s">
        <v>120</v>
      </c>
      <c r="D83" s="238" t="s">
        <v>107</v>
      </c>
      <c r="E83" s="220">
        <v>4500</v>
      </c>
      <c r="F83" s="234"/>
      <c r="G83" s="234">
        <f t="shared" si="2"/>
        <v>4500</v>
      </c>
      <c r="J83" s="209"/>
    </row>
    <row r="84" spans="1:10" ht="12.75">
      <c r="A84" s="224">
        <v>9</v>
      </c>
      <c r="B84" s="217" t="s">
        <v>313</v>
      </c>
      <c r="C84" s="219"/>
      <c r="D84" s="219" t="s">
        <v>301</v>
      </c>
      <c r="E84" s="220">
        <v>100000</v>
      </c>
      <c r="F84" s="234"/>
      <c r="G84" s="234">
        <f t="shared" si="2"/>
        <v>100000</v>
      </c>
      <c r="J84" s="209"/>
    </row>
    <row r="85" spans="1:10" ht="12.75">
      <c r="A85" s="226"/>
      <c r="B85" s="226"/>
      <c r="C85" s="212" t="s">
        <v>161</v>
      </c>
      <c r="D85" s="324"/>
      <c r="E85" s="320">
        <f>E86</f>
        <v>3000</v>
      </c>
      <c r="F85" s="320">
        <f>F86</f>
        <v>0</v>
      </c>
      <c r="G85" s="320">
        <f>G86</f>
        <v>3000</v>
      </c>
      <c r="J85" s="209"/>
    </row>
    <row r="86" spans="1:10" ht="12.75">
      <c r="A86" s="217">
        <v>1</v>
      </c>
      <c r="B86" s="217" t="s">
        <v>314</v>
      </c>
      <c r="C86" s="219"/>
      <c r="D86" s="238" t="s">
        <v>77</v>
      </c>
      <c r="E86" s="221">
        <v>3000</v>
      </c>
      <c r="F86" s="234"/>
      <c r="G86" s="234">
        <f t="shared" si="2"/>
        <v>3000</v>
      </c>
      <c r="J86" s="209"/>
    </row>
  </sheetData>
  <autoFilter ref="A2:J86"/>
  <mergeCells count="11">
    <mergeCell ref="A53:A60"/>
    <mergeCell ref="B53:B60"/>
    <mergeCell ref="C49:C51"/>
    <mergeCell ref="B49:B51"/>
    <mergeCell ref="A49:A51"/>
    <mergeCell ref="C42:C46"/>
    <mergeCell ref="C29:C31"/>
    <mergeCell ref="A29:A31"/>
    <mergeCell ref="B29:B31"/>
    <mergeCell ref="A42:A46"/>
    <mergeCell ref="B42:B46"/>
  </mergeCells>
  <printOptions horizontalCentered="1"/>
  <pageMargins left="0.38" right="0.22" top="1.32" bottom="0.37" header="0.19" footer="0.2362204724409449"/>
  <pageSetup horizontalDpi="300" verticalDpi="300" orientation="portrait" r:id="rId1"/>
  <headerFooter alignWithMargins="0">
    <oddHeader>&amp;L&amp;"Arial,Aldin"ROMÂNIA
JUDEŢUL MUREŞ
CONSILIUL JUDEŢEAN&amp;C
&amp;"Arial,Aldin"PROGRAMUL DE REPARAŢII PE ANUL 2007&amp;R
&amp;"Arial,Aldin"ANEXA nr.4 la HCJM nr.____/______&amp;"Arial,Obişnuit"
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J86"/>
  <sheetViews>
    <sheetView zoomScaleSheetLayoutView="75" workbookViewId="0" topLeftCell="C1">
      <pane ySplit="2" topLeftCell="BM9" activePane="bottomLeft" state="frozen"/>
      <selection pane="topLeft" activeCell="A1" sqref="A1"/>
      <selection pane="bottomLeft" activeCell="M23" sqref="M23"/>
    </sheetView>
  </sheetViews>
  <sheetFormatPr defaultColWidth="9.140625" defaultRowHeight="12.75"/>
  <cols>
    <col min="1" max="1" width="4.28125" style="325" customWidth="1"/>
    <col min="2" max="2" width="9.00390625" style="325" customWidth="1"/>
    <col min="3" max="3" width="31.140625" style="326" customWidth="1"/>
    <col min="4" max="4" width="28.28125" style="327" customWidth="1"/>
    <col min="5" max="5" width="9.140625" style="328" customWidth="1"/>
    <col min="6" max="6" width="9.140625" style="208" customWidth="1"/>
    <col min="7" max="7" width="9.7109375" style="208" customWidth="1"/>
    <col min="8" max="8" width="5.28125" style="208" customWidth="1"/>
    <col min="9" max="9" width="10.7109375" style="208" customWidth="1"/>
    <col min="10" max="10" width="7.8515625" style="329" customWidth="1"/>
    <col min="11" max="16384" width="9.140625" style="210" customWidth="1"/>
  </cols>
  <sheetData>
    <row r="1" spans="1:10" s="199" customFormat="1" ht="38.25">
      <c r="A1" s="193" t="s">
        <v>0</v>
      </c>
      <c r="B1" s="194" t="s">
        <v>1</v>
      </c>
      <c r="C1" s="195" t="s">
        <v>2</v>
      </c>
      <c r="D1" s="196" t="s">
        <v>3</v>
      </c>
      <c r="E1" s="196" t="s">
        <v>317</v>
      </c>
      <c r="F1" s="340" t="s">
        <v>305</v>
      </c>
      <c r="G1" s="340" t="s">
        <v>306</v>
      </c>
      <c r="H1" s="198"/>
      <c r="I1" s="198"/>
      <c r="J1" s="198"/>
    </row>
    <row r="2" spans="1:10" s="199" customFormat="1" ht="12.75">
      <c r="A2" s="200" t="s">
        <v>5</v>
      </c>
      <c r="B2" s="201" t="s">
        <v>6</v>
      </c>
      <c r="C2" s="202" t="s">
        <v>7</v>
      </c>
      <c r="D2" s="203">
        <v>3</v>
      </c>
      <c r="E2" s="197">
        <v>4</v>
      </c>
      <c r="F2" s="203">
        <v>5</v>
      </c>
      <c r="G2" s="197">
        <v>6</v>
      </c>
      <c r="H2" s="198"/>
      <c r="I2" s="198"/>
      <c r="J2" s="198"/>
    </row>
    <row r="3" spans="1:10" ht="12.75">
      <c r="A3" s="204"/>
      <c r="B3" s="204"/>
      <c r="C3" s="205" t="s">
        <v>8</v>
      </c>
      <c r="D3" s="206"/>
      <c r="E3" s="206">
        <f>E4+E11+E13+E16+E20+E22+E48+E68+E75+E85</f>
        <v>2249489</v>
      </c>
      <c r="F3" s="206">
        <f>F4+F11+F13+F16+F20+F22+F48+F68+F75+F85</f>
        <v>3000</v>
      </c>
      <c r="G3" s="206">
        <f>G4+G11+G13+G16+G20+G22+G48+G68+G75+G85</f>
        <v>2252489</v>
      </c>
      <c r="I3" s="223"/>
      <c r="J3" s="209"/>
    </row>
    <row r="4" spans="1:10" s="216" customFormat="1" ht="12.75">
      <c r="A4" s="211"/>
      <c r="B4" s="211"/>
      <c r="C4" s="212" t="s">
        <v>141</v>
      </c>
      <c r="D4" s="213"/>
      <c r="E4" s="213">
        <f>SUM(E5:E10)</f>
        <v>68000</v>
      </c>
      <c r="F4" s="213">
        <f>SUM(F5:F10)</f>
        <v>0</v>
      </c>
      <c r="G4" s="213">
        <f>SUM(G5:G10)</f>
        <v>68000</v>
      </c>
      <c r="H4" s="215"/>
      <c r="I4" s="215"/>
      <c r="J4" s="209"/>
    </row>
    <row r="5" spans="1:10" ht="25.5">
      <c r="A5" s="217">
        <v>1</v>
      </c>
      <c r="B5" s="217" t="s">
        <v>311</v>
      </c>
      <c r="C5" s="218" t="s">
        <v>89</v>
      </c>
      <c r="D5" s="219" t="s">
        <v>90</v>
      </c>
      <c r="E5" s="221">
        <v>0</v>
      </c>
      <c r="F5" s="234"/>
      <c r="G5" s="234">
        <f aca="true" t="shared" si="0" ref="G5:G10">E5+F5</f>
        <v>0</v>
      </c>
      <c r="J5" s="209"/>
    </row>
    <row r="6" spans="1:10" ht="25.5">
      <c r="A6" s="217">
        <v>2</v>
      </c>
      <c r="B6" s="217" t="s">
        <v>311</v>
      </c>
      <c r="C6" s="218"/>
      <c r="D6" s="219" t="s">
        <v>140</v>
      </c>
      <c r="E6" s="221">
        <v>8000</v>
      </c>
      <c r="F6" s="234"/>
      <c r="G6" s="234">
        <f t="shared" si="0"/>
        <v>8000</v>
      </c>
      <c r="J6" s="209"/>
    </row>
    <row r="7" spans="1:10" ht="25.5">
      <c r="A7" s="217">
        <v>3</v>
      </c>
      <c r="B7" s="217" t="s">
        <v>311</v>
      </c>
      <c r="C7" s="218"/>
      <c r="D7" s="218" t="s">
        <v>91</v>
      </c>
      <c r="E7" s="221">
        <v>10000</v>
      </c>
      <c r="F7" s="234"/>
      <c r="G7" s="234">
        <f t="shared" si="0"/>
        <v>10000</v>
      </c>
      <c r="J7" s="209"/>
    </row>
    <row r="8" spans="1:10" ht="25.5">
      <c r="A8" s="217">
        <v>4</v>
      </c>
      <c r="B8" s="217" t="s">
        <v>311</v>
      </c>
      <c r="C8" s="218"/>
      <c r="D8" s="219" t="s">
        <v>121</v>
      </c>
      <c r="E8" s="221">
        <v>30000</v>
      </c>
      <c r="F8" s="234"/>
      <c r="G8" s="234">
        <f t="shared" si="0"/>
        <v>30000</v>
      </c>
      <c r="J8" s="209"/>
    </row>
    <row r="9" spans="1:10" ht="25.5">
      <c r="A9" s="217">
        <v>5</v>
      </c>
      <c r="B9" s="217" t="s">
        <v>311</v>
      </c>
      <c r="C9" s="218"/>
      <c r="D9" s="219" t="s">
        <v>157</v>
      </c>
      <c r="E9" s="221">
        <v>0</v>
      </c>
      <c r="F9" s="234"/>
      <c r="G9" s="234">
        <f t="shared" si="0"/>
        <v>0</v>
      </c>
      <c r="J9" s="209"/>
    </row>
    <row r="10" spans="1:10" ht="25.5">
      <c r="A10" s="217">
        <v>6</v>
      </c>
      <c r="B10" s="217" t="s">
        <v>311</v>
      </c>
      <c r="C10" s="218"/>
      <c r="D10" s="218" t="s">
        <v>165</v>
      </c>
      <c r="E10" s="221">
        <v>20000</v>
      </c>
      <c r="F10" s="234"/>
      <c r="G10" s="234">
        <f t="shared" si="0"/>
        <v>20000</v>
      </c>
      <c r="J10" s="209"/>
    </row>
    <row r="11" spans="1:10" s="232" customFormat="1" ht="12.75">
      <c r="A11" s="226"/>
      <c r="B11" s="226"/>
      <c r="C11" s="227" t="s">
        <v>142</v>
      </c>
      <c r="D11" s="228"/>
      <c r="E11" s="229">
        <f>E12</f>
        <v>5000</v>
      </c>
      <c r="F11" s="229">
        <f>F12</f>
        <v>0</v>
      </c>
      <c r="G11" s="229">
        <f>G12</f>
        <v>5000</v>
      </c>
      <c r="H11" s="231"/>
      <c r="I11" s="231"/>
      <c r="J11" s="209"/>
    </row>
    <row r="12" spans="1:10" s="232" customFormat="1" ht="38.25">
      <c r="A12" s="217">
        <v>1</v>
      </c>
      <c r="B12" s="217" t="s">
        <v>308</v>
      </c>
      <c r="C12" s="233"/>
      <c r="D12" s="219" t="s">
        <v>123</v>
      </c>
      <c r="E12" s="221">
        <v>5000</v>
      </c>
      <c r="F12" s="342"/>
      <c r="G12" s="234">
        <f>E12+F12</f>
        <v>5000</v>
      </c>
      <c r="H12" s="231"/>
      <c r="I12" s="231"/>
      <c r="J12" s="209"/>
    </row>
    <row r="13" spans="1:10" ht="25.5">
      <c r="A13" s="211"/>
      <c r="B13" s="211"/>
      <c r="C13" s="212" t="s">
        <v>297</v>
      </c>
      <c r="D13" s="236"/>
      <c r="E13" s="213">
        <f>E14+E15</f>
        <v>50000</v>
      </c>
      <c r="F13" s="213">
        <f>F14+F15</f>
        <v>0</v>
      </c>
      <c r="G13" s="213">
        <f>G14+G15</f>
        <v>50000</v>
      </c>
      <c r="J13" s="209"/>
    </row>
    <row r="14" spans="1:10" ht="12.75">
      <c r="A14" s="217">
        <v>1</v>
      </c>
      <c r="B14" s="217" t="s">
        <v>309</v>
      </c>
      <c r="C14" s="219"/>
      <c r="D14" s="238" t="s">
        <v>12</v>
      </c>
      <c r="E14" s="221">
        <v>20000</v>
      </c>
      <c r="F14" s="234"/>
      <c r="G14" s="234">
        <f>E14+F14</f>
        <v>20000</v>
      </c>
      <c r="J14" s="209"/>
    </row>
    <row r="15" spans="1:10" ht="12.75">
      <c r="A15" s="217">
        <v>2</v>
      </c>
      <c r="B15" s="217" t="s">
        <v>309</v>
      </c>
      <c r="C15" s="219"/>
      <c r="D15" s="238" t="s">
        <v>307</v>
      </c>
      <c r="E15" s="221">
        <v>30000</v>
      </c>
      <c r="F15" s="234"/>
      <c r="G15" s="234">
        <f>E15+F15</f>
        <v>30000</v>
      </c>
      <c r="J15" s="209"/>
    </row>
    <row r="16" spans="1:10" ht="25.5">
      <c r="A16" s="211"/>
      <c r="B16" s="211"/>
      <c r="C16" s="212" t="s">
        <v>296</v>
      </c>
      <c r="D16" s="236"/>
      <c r="E16" s="236">
        <f>E17+E18+E19</f>
        <v>7300</v>
      </c>
      <c r="F16" s="236">
        <f>F17+F18+F19</f>
        <v>0</v>
      </c>
      <c r="G16" s="236">
        <f>G17+G18+G19</f>
        <v>7300</v>
      </c>
      <c r="J16" s="209"/>
    </row>
    <row r="17" spans="1:10" ht="25.5">
      <c r="A17" s="240">
        <v>1</v>
      </c>
      <c r="B17" s="240" t="s">
        <v>309</v>
      </c>
      <c r="C17" s="241"/>
      <c r="D17" s="242" t="s">
        <v>14</v>
      </c>
      <c r="E17" s="221">
        <v>4000</v>
      </c>
      <c r="F17" s="234"/>
      <c r="G17" s="234">
        <f>E17+F17</f>
        <v>4000</v>
      </c>
      <c r="J17" s="209"/>
    </row>
    <row r="18" spans="1:10" ht="12.75">
      <c r="A18" s="240">
        <v>2</v>
      </c>
      <c r="B18" s="240"/>
      <c r="C18" s="241"/>
      <c r="D18" s="242" t="s">
        <v>315</v>
      </c>
      <c r="E18" s="221">
        <v>1300</v>
      </c>
      <c r="F18" s="234"/>
      <c r="G18" s="234">
        <f>E18+F18</f>
        <v>1300</v>
      </c>
      <c r="J18" s="209"/>
    </row>
    <row r="19" spans="1:10" ht="25.5">
      <c r="A19" s="240">
        <v>3</v>
      </c>
      <c r="B19" s="240"/>
      <c r="C19" s="241"/>
      <c r="D19" s="242" t="s">
        <v>316</v>
      </c>
      <c r="E19" s="221">
        <v>2000</v>
      </c>
      <c r="F19" s="234"/>
      <c r="G19" s="234">
        <f>E19+F19</f>
        <v>2000</v>
      </c>
      <c r="J19" s="209"/>
    </row>
    <row r="20" spans="1:10" ht="12.75">
      <c r="A20" s="211"/>
      <c r="B20" s="211"/>
      <c r="C20" s="212" t="s">
        <v>144</v>
      </c>
      <c r="D20" s="236"/>
      <c r="E20" s="236">
        <f>E21</f>
        <v>40000</v>
      </c>
      <c r="F20" s="236">
        <f>F21</f>
        <v>0</v>
      </c>
      <c r="G20" s="236">
        <f>G21</f>
        <v>40000</v>
      </c>
      <c r="J20" s="209"/>
    </row>
    <row r="21" spans="1:10" s="232" customFormat="1" ht="12.75">
      <c r="A21" s="217">
        <v>1</v>
      </c>
      <c r="B21" s="240" t="s">
        <v>309</v>
      </c>
      <c r="C21" s="219" t="s">
        <v>127</v>
      </c>
      <c r="D21" s="238" t="s">
        <v>128</v>
      </c>
      <c r="E21" s="221">
        <v>40000</v>
      </c>
      <c r="F21" s="342"/>
      <c r="G21" s="234">
        <f>E21+F21</f>
        <v>40000</v>
      </c>
      <c r="H21" s="208"/>
      <c r="I21" s="231"/>
      <c r="J21" s="209"/>
    </row>
    <row r="22" spans="1:10" ht="12.75">
      <c r="A22" s="211"/>
      <c r="B22" s="211"/>
      <c r="C22" s="212" t="s">
        <v>145</v>
      </c>
      <c r="D22" s="236"/>
      <c r="E22" s="236">
        <f>E23+E25+E27+E35+E41</f>
        <v>1173689</v>
      </c>
      <c r="F22" s="236">
        <f>F23+F25+F27+F35+F41</f>
        <v>0</v>
      </c>
      <c r="G22" s="236">
        <f>G23+G25+G27+G35+G41</f>
        <v>1173689</v>
      </c>
      <c r="J22" s="209"/>
    </row>
    <row r="23" spans="1:10" ht="12.75">
      <c r="A23" s="244"/>
      <c r="B23" s="244"/>
      <c r="C23" s="245" t="s">
        <v>146</v>
      </c>
      <c r="D23" s="246"/>
      <c r="E23" s="246">
        <f>E24</f>
        <v>1500</v>
      </c>
      <c r="F23" s="246">
        <f>F24</f>
        <v>0</v>
      </c>
      <c r="G23" s="246">
        <f>G24</f>
        <v>1500</v>
      </c>
      <c r="J23" s="209"/>
    </row>
    <row r="24" spans="1:10" s="250" customFormat="1" ht="38.25">
      <c r="A24" s="217">
        <v>1</v>
      </c>
      <c r="B24" s="217" t="s">
        <v>310</v>
      </c>
      <c r="C24" s="219" t="s">
        <v>29</v>
      </c>
      <c r="D24" s="239" t="s">
        <v>30</v>
      </c>
      <c r="E24" s="247">
        <v>1500</v>
      </c>
      <c r="F24" s="343"/>
      <c r="G24" s="234">
        <f>E24+F24</f>
        <v>1500</v>
      </c>
      <c r="H24" s="249"/>
      <c r="I24" s="249"/>
      <c r="J24" s="209"/>
    </row>
    <row r="25" spans="1:10" s="249" customFormat="1" ht="12.75">
      <c r="A25" s="244"/>
      <c r="B25" s="244"/>
      <c r="C25" s="245" t="s">
        <v>148</v>
      </c>
      <c r="D25" s="246"/>
      <c r="E25" s="251">
        <f>E26</f>
        <v>20000</v>
      </c>
      <c r="F25" s="251">
        <f>F26</f>
        <v>0</v>
      </c>
      <c r="G25" s="251">
        <f>G26</f>
        <v>20000</v>
      </c>
      <c r="J25" s="209"/>
    </row>
    <row r="26" spans="1:10" s="249" customFormat="1" ht="38.25">
      <c r="A26" s="217">
        <v>1</v>
      </c>
      <c r="B26" s="217" t="s">
        <v>310</v>
      </c>
      <c r="C26" s="219" t="s">
        <v>87</v>
      </c>
      <c r="D26" s="239" t="s">
        <v>88</v>
      </c>
      <c r="E26" s="247">
        <v>20000</v>
      </c>
      <c r="F26" s="343"/>
      <c r="G26" s="234">
        <f>E26+F26</f>
        <v>20000</v>
      </c>
      <c r="J26" s="209"/>
    </row>
    <row r="27" spans="1:10" s="249" customFormat="1" ht="12.75">
      <c r="A27" s="244"/>
      <c r="B27" s="244"/>
      <c r="C27" s="245" t="s">
        <v>149</v>
      </c>
      <c r="D27" s="246"/>
      <c r="E27" s="246">
        <f>SUM(E28:E34)</f>
        <v>511189</v>
      </c>
      <c r="F27" s="246">
        <f>SUM(F28:F34)</f>
        <v>0</v>
      </c>
      <c r="G27" s="246">
        <f>SUM(G28:G34)</f>
        <v>511189</v>
      </c>
      <c r="J27" s="209"/>
    </row>
    <row r="28" spans="1:10" s="249" customFormat="1" ht="51">
      <c r="A28" s="217">
        <v>1</v>
      </c>
      <c r="B28" s="217" t="s">
        <v>310</v>
      </c>
      <c r="C28" s="219" t="s">
        <v>122</v>
      </c>
      <c r="D28" s="239" t="s">
        <v>15</v>
      </c>
      <c r="E28" s="247">
        <v>25000</v>
      </c>
      <c r="F28" s="343"/>
      <c r="G28" s="234">
        <f>E28+F28</f>
        <v>25000</v>
      </c>
      <c r="J28" s="209"/>
    </row>
    <row r="29" spans="1:10" s="249" customFormat="1" ht="12.75">
      <c r="A29" s="433">
        <v>2</v>
      </c>
      <c r="B29" s="433" t="s">
        <v>310</v>
      </c>
      <c r="C29" s="439" t="s">
        <v>183</v>
      </c>
      <c r="D29" s="239" t="s">
        <v>16</v>
      </c>
      <c r="E29" s="256"/>
      <c r="F29" s="359"/>
      <c r="G29" s="344"/>
      <c r="J29" s="209"/>
    </row>
    <row r="30" spans="1:10" s="249" customFormat="1" ht="25.5">
      <c r="A30" s="434"/>
      <c r="B30" s="434"/>
      <c r="C30" s="440"/>
      <c r="D30" s="239" t="s">
        <v>17</v>
      </c>
      <c r="E30" s="257">
        <v>0</v>
      </c>
      <c r="F30" s="358"/>
      <c r="G30" s="354">
        <f>E30+F30</f>
        <v>0</v>
      </c>
      <c r="J30" s="209"/>
    </row>
    <row r="31" spans="1:10" s="249" customFormat="1" ht="12.75">
      <c r="A31" s="435"/>
      <c r="B31" s="435"/>
      <c r="C31" s="441"/>
      <c r="D31" s="239" t="s">
        <v>18</v>
      </c>
      <c r="E31" s="261"/>
      <c r="F31" s="360"/>
      <c r="G31" s="345"/>
      <c r="J31" s="209"/>
    </row>
    <row r="32" spans="1:10" s="249" customFormat="1" ht="25.5">
      <c r="A32" s="258">
        <v>3</v>
      </c>
      <c r="B32" s="258" t="s">
        <v>310</v>
      </c>
      <c r="C32" s="259" t="s">
        <v>159</v>
      </c>
      <c r="D32" s="239" t="s">
        <v>158</v>
      </c>
      <c r="E32" s="247">
        <v>450000</v>
      </c>
      <c r="F32" s="234"/>
      <c r="G32" s="234">
        <f>E32+F32</f>
        <v>450000</v>
      </c>
      <c r="J32" s="209"/>
    </row>
    <row r="33" spans="1:10" s="249" customFormat="1" ht="25.5">
      <c r="A33" s="258">
        <v>4</v>
      </c>
      <c r="B33" s="258" t="s">
        <v>310</v>
      </c>
      <c r="C33" s="259" t="s">
        <v>320</v>
      </c>
      <c r="D33" s="239" t="s">
        <v>318</v>
      </c>
      <c r="E33" s="247">
        <v>25011</v>
      </c>
      <c r="F33" s="234"/>
      <c r="G33" s="234">
        <f>E33+F33</f>
        <v>25011</v>
      </c>
      <c r="J33" s="209"/>
    </row>
    <row r="34" spans="1:10" s="249" customFormat="1" ht="38.25">
      <c r="A34" s="258">
        <v>5</v>
      </c>
      <c r="B34" s="258" t="s">
        <v>310</v>
      </c>
      <c r="C34" s="259" t="s">
        <v>319</v>
      </c>
      <c r="D34" s="239" t="s">
        <v>318</v>
      </c>
      <c r="E34" s="247">
        <v>11178</v>
      </c>
      <c r="F34" s="234"/>
      <c r="G34" s="234">
        <f>E34+F34</f>
        <v>11178</v>
      </c>
      <c r="J34" s="209"/>
    </row>
    <row r="35" spans="1:10" s="249" customFormat="1" ht="12.75">
      <c r="A35" s="244"/>
      <c r="B35" s="217"/>
      <c r="C35" s="245" t="s">
        <v>150</v>
      </c>
      <c r="D35" s="246"/>
      <c r="E35" s="251">
        <f>E36+E37+E38+E39+E40</f>
        <v>81000</v>
      </c>
      <c r="F35" s="251">
        <f>F36+F37+F38+F39+F40</f>
        <v>0</v>
      </c>
      <c r="G35" s="251">
        <f>G36+G37+G38+G39+G40</f>
        <v>81000</v>
      </c>
      <c r="J35" s="209"/>
    </row>
    <row r="36" spans="1:10" s="265" customFormat="1" ht="38.25">
      <c r="A36" s="217">
        <v>1</v>
      </c>
      <c r="B36" s="217" t="s">
        <v>310</v>
      </c>
      <c r="C36" s="262" t="s">
        <v>108</v>
      </c>
      <c r="D36" s="239" t="s">
        <v>115</v>
      </c>
      <c r="E36" s="263">
        <v>31000</v>
      </c>
      <c r="F36" s="346"/>
      <c r="G36" s="234">
        <f>E36+F36</f>
        <v>31000</v>
      </c>
      <c r="J36" s="209"/>
    </row>
    <row r="37" spans="1:10" s="265" customFormat="1" ht="63.75">
      <c r="A37" s="217">
        <v>2</v>
      </c>
      <c r="B37" s="217" t="s">
        <v>310</v>
      </c>
      <c r="C37" s="262" t="s">
        <v>109</v>
      </c>
      <c r="D37" s="239" t="s">
        <v>110</v>
      </c>
      <c r="E37" s="263">
        <v>20000</v>
      </c>
      <c r="F37" s="346"/>
      <c r="G37" s="234">
        <f>E37+F37</f>
        <v>20000</v>
      </c>
      <c r="J37" s="209"/>
    </row>
    <row r="38" spans="1:10" s="265" customFormat="1" ht="25.5">
      <c r="A38" s="217">
        <v>3</v>
      </c>
      <c r="B38" s="217" t="s">
        <v>310</v>
      </c>
      <c r="C38" s="262" t="s">
        <v>131</v>
      </c>
      <c r="D38" s="239" t="s">
        <v>132</v>
      </c>
      <c r="E38" s="263">
        <v>10000</v>
      </c>
      <c r="F38" s="346"/>
      <c r="G38" s="234">
        <f>E38+F38</f>
        <v>10000</v>
      </c>
      <c r="J38" s="209"/>
    </row>
    <row r="39" spans="1:10" s="265" customFormat="1" ht="25.5">
      <c r="A39" s="217">
        <v>4</v>
      </c>
      <c r="B39" s="217" t="s">
        <v>310</v>
      </c>
      <c r="C39" s="262" t="s">
        <v>133</v>
      </c>
      <c r="D39" s="239" t="s">
        <v>111</v>
      </c>
      <c r="E39" s="263">
        <v>10000</v>
      </c>
      <c r="F39" s="346"/>
      <c r="G39" s="234">
        <f>E39+F39</f>
        <v>10000</v>
      </c>
      <c r="J39" s="209"/>
    </row>
    <row r="40" spans="1:10" s="265" customFormat="1" ht="25.5">
      <c r="A40" s="217">
        <v>5</v>
      </c>
      <c r="B40" s="217" t="s">
        <v>310</v>
      </c>
      <c r="C40" s="262" t="s">
        <v>134</v>
      </c>
      <c r="D40" s="239" t="s">
        <v>112</v>
      </c>
      <c r="E40" s="263">
        <v>10000</v>
      </c>
      <c r="F40" s="346"/>
      <c r="G40" s="234">
        <f>E40+F40</f>
        <v>10000</v>
      </c>
      <c r="J40" s="209"/>
    </row>
    <row r="41" spans="1:10" s="265" customFormat="1" ht="12.75">
      <c r="A41" s="244"/>
      <c r="B41" s="217"/>
      <c r="C41" s="245" t="s">
        <v>151</v>
      </c>
      <c r="D41" s="246"/>
      <c r="E41" s="246">
        <f>E44+E47</f>
        <v>560000</v>
      </c>
      <c r="F41" s="246">
        <f>F44+F47</f>
        <v>0</v>
      </c>
      <c r="G41" s="246">
        <f>G44+G47</f>
        <v>560000</v>
      </c>
      <c r="J41" s="209"/>
    </row>
    <row r="42" spans="1:10" s="265" customFormat="1" ht="12.75">
      <c r="A42" s="414">
        <v>1</v>
      </c>
      <c r="B42" s="433" t="s">
        <v>310</v>
      </c>
      <c r="C42" s="427" t="s">
        <v>22</v>
      </c>
      <c r="D42" s="334" t="s">
        <v>23</v>
      </c>
      <c r="E42" s="331"/>
      <c r="F42" s="347"/>
      <c r="G42" s="347"/>
      <c r="J42" s="209"/>
    </row>
    <row r="43" spans="1:10" s="265" customFormat="1" ht="12.75">
      <c r="A43" s="442"/>
      <c r="B43" s="442"/>
      <c r="C43" s="442"/>
      <c r="D43" s="334" t="s">
        <v>155</v>
      </c>
      <c r="E43" s="332"/>
      <c r="F43" s="348"/>
      <c r="G43" s="348"/>
      <c r="J43" s="209"/>
    </row>
    <row r="44" spans="1:10" s="265" customFormat="1" ht="12.75">
      <c r="A44" s="442"/>
      <c r="B44" s="442"/>
      <c r="C44" s="442"/>
      <c r="D44" s="334" t="s">
        <v>24</v>
      </c>
      <c r="E44" s="332">
        <v>560000</v>
      </c>
      <c r="F44" s="348"/>
      <c r="G44" s="234">
        <f>E44+F44</f>
        <v>560000</v>
      </c>
      <c r="J44" s="209"/>
    </row>
    <row r="45" spans="1:10" s="265" customFormat="1" ht="12.75">
      <c r="A45" s="442"/>
      <c r="B45" s="442"/>
      <c r="C45" s="442"/>
      <c r="D45" s="334" t="s">
        <v>25</v>
      </c>
      <c r="E45" s="332"/>
      <c r="F45" s="348"/>
      <c r="G45" s="348"/>
      <c r="J45" s="209"/>
    </row>
    <row r="46" spans="1:10" s="265" customFormat="1" ht="12.75">
      <c r="A46" s="443"/>
      <c r="B46" s="443"/>
      <c r="C46" s="443"/>
      <c r="D46" s="334" t="s">
        <v>26</v>
      </c>
      <c r="E46" s="333"/>
      <c r="F46" s="349"/>
      <c r="G46" s="349"/>
      <c r="J46" s="209"/>
    </row>
    <row r="47" spans="1:10" s="272" customFormat="1" ht="25.5">
      <c r="A47" s="240">
        <v>2</v>
      </c>
      <c r="B47" s="217" t="s">
        <v>310</v>
      </c>
      <c r="C47" s="241"/>
      <c r="D47" s="241" t="s">
        <v>156</v>
      </c>
      <c r="E47" s="242">
        <v>0</v>
      </c>
      <c r="F47" s="267"/>
      <c r="G47" s="234">
        <f>E47+F47</f>
        <v>0</v>
      </c>
      <c r="J47" s="209"/>
    </row>
    <row r="48" spans="1:10" s="272" customFormat="1" ht="25.5">
      <c r="A48" s="273"/>
      <c r="B48" s="274"/>
      <c r="C48" s="275" t="s">
        <v>227</v>
      </c>
      <c r="D48" s="276"/>
      <c r="E48" s="277">
        <f>E49+E52+E61+E62+E63+E64+E65+E66+E67</f>
        <v>190500</v>
      </c>
      <c r="F48" s="277">
        <f>F49+F52+F61+F62+F63+F64+F65+F66+F67</f>
        <v>0</v>
      </c>
      <c r="G48" s="277">
        <f>G49+G52+G61+G62+G63+G64+G65+G66+G67</f>
        <v>190500</v>
      </c>
      <c r="J48" s="209"/>
    </row>
    <row r="49" spans="1:10" s="272" customFormat="1" ht="12.75">
      <c r="A49" s="446">
        <v>1</v>
      </c>
      <c r="B49" s="446" t="s">
        <v>312</v>
      </c>
      <c r="C49" s="444" t="s">
        <v>228</v>
      </c>
      <c r="D49" s="282" t="s">
        <v>179</v>
      </c>
      <c r="E49" s="283">
        <f>E50+E51</f>
        <v>100000</v>
      </c>
      <c r="F49" s="283">
        <f>F50+F51</f>
        <v>0</v>
      </c>
      <c r="G49" s="283">
        <f>G50+G51</f>
        <v>100000</v>
      </c>
      <c r="J49" s="209"/>
    </row>
    <row r="50" spans="1:10" s="272" customFormat="1" ht="25.5">
      <c r="A50" s="447"/>
      <c r="B50" s="447"/>
      <c r="C50" s="445"/>
      <c r="D50" s="285" t="s">
        <v>229</v>
      </c>
      <c r="E50" s="286">
        <v>45000</v>
      </c>
      <c r="F50" s="267"/>
      <c r="G50" s="234">
        <f>E50+F50</f>
        <v>45000</v>
      </c>
      <c r="J50" s="209"/>
    </row>
    <row r="51" spans="1:10" s="272" customFormat="1" ht="12.75">
      <c r="A51" s="448"/>
      <c r="B51" s="448"/>
      <c r="C51" s="445"/>
      <c r="D51" s="285" t="s">
        <v>231</v>
      </c>
      <c r="E51" s="286">
        <v>55000</v>
      </c>
      <c r="F51" s="267"/>
      <c r="G51" s="234">
        <f>E51+F51</f>
        <v>55000</v>
      </c>
      <c r="J51" s="209"/>
    </row>
    <row r="52" spans="1:10" s="272" customFormat="1" ht="12.75">
      <c r="A52" s="279">
        <v>2</v>
      </c>
      <c r="B52" s="292" t="s">
        <v>312</v>
      </c>
      <c r="C52" s="303" t="s">
        <v>235</v>
      </c>
      <c r="D52" s="282" t="s">
        <v>179</v>
      </c>
      <c r="E52" s="283">
        <f>E53+E55+E59</f>
        <v>30000</v>
      </c>
      <c r="F52" s="283">
        <f>F53+F55+F59</f>
        <v>0</v>
      </c>
      <c r="G52" s="283">
        <f>G53+G55+G59</f>
        <v>30000</v>
      </c>
      <c r="J52" s="209"/>
    </row>
    <row r="53" spans="1:10" s="272" customFormat="1" ht="12.75">
      <c r="A53" s="433"/>
      <c r="B53" s="433"/>
      <c r="C53" s="192" t="s">
        <v>236</v>
      </c>
      <c r="D53" s="298" t="s">
        <v>244</v>
      </c>
      <c r="E53" s="290">
        <v>10000</v>
      </c>
      <c r="F53" s="267"/>
      <c r="G53" s="234">
        <f>E53+F53</f>
        <v>10000</v>
      </c>
      <c r="J53" s="209"/>
    </row>
    <row r="54" spans="1:10" s="272" customFormat="1" ht="12.75">
      <c r="A54" s="434"/>
      <c r="B54" s="434"/>
      <c r="C54" s="192" t="s">
        <v>240</v>
      </c>
      <c r="D54" s="298" t="s">
        <v>244</v>
      </c>
      <c r="E54" s="297"/>
      <c r="F54" s="350"/>
      <c r="G54" s="350"/>
      <c r="J54" s="209"/>
    </row>
    <row r="55" spans="1:10" s="272" customFormat="1" ht="12.75">
      <c r="A55" s="434"/>
      <c r="B55" s="434"/>
      <c r="C55" s="192" t="s">
        <v>245</v>
      </c>
      <c r="D55" s="298" t="s">
        <v>239</v>
      </c>
      <c r="E55" s="297">
        <v>10000</v>
      </c>
      <c r="F55" s="351"/>
      <c r="G55" s="234">
        <f>E55+F55</f>
        <v>10000</v>
      </c>
      <c r="J55" s="209"/>
    </row>
    <row r="56" spans="1:10" s="272" customFormat="1" ht="12.75">
      <c r="A56" s="434"/>
      <c r="B56" s="434"/>
      <c r="C56" s="192" t="s">
        <v>248</v>
      </c>
      <c r="D56" s="298" t="s">
        <v>239</v>
      </c>
      <c r="E56" s="297"/>
      <c r="F56" s="352"/>
      <c r="G56" s="352"/>
      <c r="J56" s="209"/>
    </row>
    <row r="57" spans="1:10" s="272" customFormat="1" ht="25.5">
      <c r="A57" s="434"/>
      <c r="B57" s="434"/>
      <c r="C57" s="300" t="s">
        <v>250</v>
      </c>
      <c r="D57" s="298" t="s">
        <v>253</v>
      </c>
      <c r="E57" s="296"/>
      <c r="F57" s="356"/>
      <c r="G57" s="350"/>
      <c r="J57" s="209"/>
    </row>
    <row r="58" spans="1:10" s="272" customFormat="1" ht="25.5">
      <c r="A58" s="434"/>
      <c r="B58" s="434"/>
      <c r="C58" s="300" t="s">
        <v>252</v>
      </c>
      <c r="D58" s="298" t="s">
        <v>253</v>
      </c>
      <c r="E58" s="297"/>
      <c r="F58" s="355"/>
      <c r="G58" s="351"/>
      <c r="J58" s="209"/>
    </row>
    <row r="59" spans="1:10" s="272" customFormat="1" ht="25.5">
      <c r="A59" s="434"/>
      <c r="B59" s="434"/>
      <c r="C59" s="300" t="s">
        <v>254</v>
      </c>
      <c r="D59" s="298" t="s">
        <v>253</v>
      </c>
      <c r="E59" s="297">
        <v>10000</v>
      </c>
      <c r="F59" s="355"/>
      <c r="G59" s="354">
        <f>E59+F59</f>
        <v>10000</v>
      </c>
      <c r="J59" s="209"/>
    </row>
    <row r="60" spans="1:10" s="272" customFormat="1" ht="25.5">
      <c r="A60" s="434"/>
      <c r="B60" s="434"/>
      <c r="C60" s="192" t="s">
        <v>255</v>
      </c>
      <c r="D60" s="298" t="s">
        <v>253</v>
      </c>
      <c r="E60" s="297"/>
      <c r="F60" s="357"/>
      <c r="G60" s="352"/>
      <c r="J60" s="209"/>
    </row>
    <row r="61" spans="1:10" s="272" customFormat="1" ht="25.5">
      <c r="A61" s="279">
        <v>3</v>
      </c>
      <c r="B61" s="280" t="s">
        <v>312</v>
      </c>
      <c r="C61" s="303" t="s">
        <v>256</v>
      </c>
      <c r="D61" s="337" t="s">
        <v>257</v>
      </c>
      <c r="E61" s="283">
        <v>5500</v>
      </c>
      <c r="F61" s="267"/>
      <c r="G61" s="341">
        <f aca="true" t="shared" si="1" ref="G61:G67">E61+F61</f>
        <v>5500</v>
      </c>
      <c r="J61" s="209"/>
    </row>
    <row r="62" spans="1:10" s="272" customFormat="1" ht="25.5">
      <c r="A62" s="279">
        <v>4</v>
      </c>
      <c r="B62" s="279" t="s">
        <v>312</v>
      </c>
      <c r="C62" s="303" t="s">
        <v>263</v>
      </c>
      <c r="D62" s="335" t="s">
        <v>302</v>
      </c>
      <c r="E62" s="283">
        <v>10000</v>
      </c>
      <c r="F62" s="267"/>
      <c r="G62" s="341">
        <f t="shared" si="1"/>
        <v>10000</v>
      </c>
      <c r="J62" s="209"/>
    </row>
    <row r="63" spans="1:10" s="272" customFormat="1" ht="12.75">
      <c r="A63" s="279">
        <v>5</v>
      </c>
      <c r="B63" s="279" t="s">
        <v>312</v>
      </c>
      <c r="C63" s="303" t="s">
        <v>268</v>
      </c>
      <c r="D63" s="303" t="s">
        <v>303</v>
      </c>
      <c r="E63" s="283">
        <v>10000</v>
      </c>
      <c r="F63" s="267"/>
      <c r="G63" s="341">
        <f t="shared" si="1"/>
        <v>10000</v>
      </c>
      <c r="J63" s="209"/>
    </row>
    <row r="64" spans="1:10" s="272" customFormat="1" ht="25.5">
      <c r="A64" s="279">
        <v>6</v>
      </c>
      <c r="B64" s="280" t="s">
        <v>312</v>
      </c>
      <c r="C64" s="303" t="s">
        <v>272</v>
      </c>
      <c r="D64" s="303" t="s">
        <v>304</v>
      </c>
      <c r="E64" s="283">
        <v>10000</v>
      </c>
      <c r="F64" s="267"/>
      <c r="G64" s="341">
        <f t="shared" si="1"/>
        <v>10000</v>
      </c>
      <c r="J64" s="209"/>
    </row>
    <row r="65" spans="1:10" s="308" customFormat="1" ht="25.5">
      <c r="A65" s="279">
        <v>7</v>
      </c>
      <c r="B65" s="280" t="s">
        <v>312</v>
      </c>
      <c r="C65" s="293" t="s">
        <v>272</v>
      </c>
      <c r="D65" s="303" t="s">
        <v>304</v>
      </c>
      <c r="E65" s="283">
        <v>10000</v>
      </c>
      <c r="F65" s="353"/>
      <c r="G65" s="341">
        <f t="shared" si="1"/>
        <v>10000</v>
      </c>
      <c r="H65" s="306"/>
      <c r="I65" s="306"/>
      <c r="J65" s="307"/>
    </row>
    <row r="66" spans="1:10" s="308" customFormat="1" ht="12.75">
      <c r="A66" s="279">
        <v>8</v>
      </c>
      <c r="B66" s="280" t="s">
        <v>312</v>
      </c>
      <c r="C66" s="303" t="s">
        <v>285</v>
      </c>
      <c r="D66" s="338" t="s">
        <v>239</v>
      </c>
      <c r="E66" s="283">
        <v>10000</v>
      </c>
      <c r="F66" s="353"/>
      <c r="G66" s="341">
        <f t="shared" si="1"/>
        <v>10000</v>
      </c>
      <c r="H66" s="306"/>
      <c r="I66" s="306"/>
      <c r="J66" s="307"/>
    </row>
    <row r="67" spans="1:10" ht="12.75">
      <c r="A67" s="309">
        <v>9</v>
      </c>
      <c r="B67" s="280" t="s">
        <v>312</v>
      </c>
      <c r="C67" s="310" t="s">
        <v>290</v>
      </c>
      <c r="D67" s="336" t="s">
        <v>291</v>
      </c>
      <c r="E67" s="283">
        <v>5000</v>
      </c>
      <c r="F67" s="234"/>
      <c r="G67" s="341">
        <f t="shared" si="1"/>
        <v>5000</v>
      </c>
      <c r="J67" s="209"/>
    </row>
    <row r="68" spans="1:10" ht="12.75">
      <c r="A68" s="312"/>
      <c r="B68" s="312"/>
      <c r="C68" s="313" t="s">
        <v>225</v>
      </c>
      <c r="D68" s="314"/>
      <c r="E68" s="315">
        <f>E69+E70+E71+E72+E73+E74</f>
        <v>140000</v>
      </c>
      <c r="F68" s="315">
        <f>F69+F70+F71+F72+F73+F74</f>
        <v>0</v>
      </c>
      <c r="G68" s="315">
        <f>G69+G70+G71+G72+G73+G74</f>
        <v>140000</v>
      </c>
      <c r="J68" s="209"/>
    </row>
    <row r="69" spans="1:10" ht="63.75">
      <c r="A69" s="240">
        <v>1</v>
      </c>
      <c r="B69" s="240" t="s">
        <v>312</v>
      </c>
      <c r="C69" s="295" t="s">
        <v>65</v>
      </c>
      <c r="D69" s="241" t="s">
        <v>180</v>
      </c>
      <c r="E69" s="242">
        <v>10000</v>
      </c>
      <c r="F69" s="234"/>
      <c r="G69" s="234">
        <f aca="true" t="shared" si="2" ref="G69:G74">E69+F69</f>
        <v>10000</v>
      </c>
      <c r="J69" s="209"/>
    </row>
    <row r="70" spans="1:10" ht="38.25">
      <c r="A70" s="240">
        <v>2</v>
      </c>
      <c r="B70" s="240" t="s">
        <v>312</v>
      </c>
      <c r="C70" s="295" t="s">
        <v>66</v>
      </c>
      <c r="D70" s="241" t="s">
        <v>67</v>
      </c>
      <c r="E70" s="242">
        <v>20000</v>
      </c>
      <c r="F70" s="234"/>
      <c r="G70" s="234">
        <f t="shared" si="2"/>
        <v>20000</v>
      </c>
      <c r="J70" s="209"/>
    </row>
    <row r="71" spans="1:10" ht="25.5">
      <c r="A71" s="240">
        <v>3</v>
      </c>
      <c r="B71" s="240" t="s">
        <v>312</v>
      </c>
      <c r="C71" s="295" t="s">
        <v>68</v>
      </c>
      <c r="D71" s="241" t="s">
        <v>69</v>
      </c>
      <c r="E71" s="242">
        <v>20000</v>
      </c>
      <c r="F71" s="234"/>
      <c r="G71" s="234">
        <f t="shared" si="2"/>
        <v>20000</v>
      </c>
      <c r="J71" s="209"/>
    </row>
    <row r="72" spans="1:10" ht="38.25">
      <c r="A72" s="240">
        <v>4</v>
      </c>
      <c r="B72" s="240" t="s">
        <v>312</v>
      </c>
      <c r="C72" s="266" t="s">
        <v>70</v>
      </c>
      <c r="D72" s="241" t="s">
        <v>166</v>
      </c>
      <c r="E72" s="339">
        <v>20000</v>
      </c>
      <c r="F72" s="234"/>
      <c r="G72" s="234">
        <f t="shared" si="2"/>
        <v>20000</v>
      </c>
      <c r="J72" s="209"/>
    </row>
    <row r="73" spans="1:10" ht="51">
      <c r="A73" s="240">
        <v>5</v>
      </c>
      <c r="B73" s="240" t="s">
        <v>312</v>
      </c>
      <c r="C73" s="295" t="s">
        <v>71</v>
      </c>
      <c r="D73" s="241" t="s">
        <v>72</v>
      </c>
      <c r="E73" s="242">
        <v>50000</v>
      </c>
      <c r="F73" s="234"/>
      <c r="G73" s="234">
        <f t="shared" si="2"/>
        <v>50000</v>
      </c>
      <c r="J73" s="209"/>
    </row>
    <row r="74" spans="1:10" ht="38.25">
      <c r="A74" s="240">
        <v>6</v>
      </c>
      <c r="B74" s="240" t="s">
        <v>312</v>
      </c>
      <c r="C74" s="295" t="s">
        <v>73</v>
      </c>
      <c r="D74" s="241" t="s">
        <v>74</v>
      </c>
      <c r="E74" s="242">
        <v>20000</v>
      </c>
      <c r="F74" s="234"/>
      <c r="G74" s="234">
        <f t="shared" si="2"/>
        <v>20000</v>
      </c>
      <c r="J74" s="209"/>
    </row>
    <row r="75" spans="1:10" ht="12.75">
      <c r="A75" s="211"/>
      <c r="B75" s="211"/>
      <c r="C75" s="212" t="s">
        <v>160</v>
      </c>
      <c r="D75" s="236"/>
      <c r="E75" s="320">
        <f>SUM(E76:E84)</f>
        <v>572000</v>
      </c>
      <c r="F75" s="320">
        <f>SUM(F76:F84)</f>
        <v>0</v>
      </c>
      <c r="G75" s="320">
        <f>SUM(G76:G84)</f>
        <v>572000</v>
      </c>
      <c r="J75" s="209"/>
    </row>
    <row r="76" spans="1:10" ht="25.5">
      <c r="A76" s="224">
        <v>1</v>
      </c>
      <c r="B76" s="217" t="s">
        <v>313</v>
      </c>
      <c r="C76" s="322" t="s">
        <v>92</v>
      </c>
      <c r="D76" s="323" t="s">
        <v>93</v>
      </c>
      <c r="E76" s="323">
        <v>150000</v>
      </c>
      <c r="F76" s="234"/>
      <c r="G76" s="234">
        <f aca="true" t="shared" si="3" ref="G76:G84">E76+F76</f>
        <v>150000</v>
      </c>
      <c r="J76" s="209"/>
    </row>
    <row r="77" spans="1:10" ht="12.75">
      <c r="A77" s="224">
        <v>2</v>
      </c>
      <c r="B77" s="217" t="s">
        <v>313</v>
      </c>
      <c r="C77" s="322" t="s">
        <v>94</v>
      </c>
      <c r="D77" s="323" t="s">
        <v>95</v>
      </c>
      <c r="E77" s="323">
        <v>28000</v>
      </c>
      <c r="F77" s="234"/>
      <c r="G77" s="234">
        <f t="shared" si="3"/>
        <v>28000</v>
      </c>
      <c r="J77" s="209"/>
    </row>
    <row r="78" spans="1:10" ht="12.75">
      <c r="A78" s="224">
        <v>3</v>
      </c>
      <c r="B78" s="217" t="s">
        <v>313</v>
      </c>
      <c r="C78" s="322" t="s">
        <v>96</v>
      </c>
      <c r="D78" s="323" t="s">
        <v>97</v>
      </c>
      <c r="E78" s="323">
        <v>15000</v>
      </c>
      <c r="F78" s="234"/>
      <c r="G78" s="234">
        <f t="shared" si="3"/>
        <v>15000</v>
      </c>
      <c r="J78" s="209"/>
    </row>
    <row r="79" spans="1:10" ht="12.75">
      <c r="A79" s="224">
        <v>4</v>
      </c>
      <c r="B79" s="217" t="s">
        <v>313</v>
      </c>
      <c r="C79" s="322" t="s">
        <v>99</v>
      </c>
      <c r="D79" s="323" t="s">
        <v>98</v>
      </c>
      <c r="E79" s="323">
        <v>56000</v>
      </c>
      <c r="F79" s="234"/>
      <c r="G79" s="234">
        <f t="shared" si="3"/>
        <v>56000</v>
      </c>
      <c r="J79" s="209"/>
    </row>
    <row r="80" spans="1:10" ht="12.75">
      <c r="A80" s="224">
        <v>5</v>
      </c>
      <c r="B80" s="217" t="s">
        <v>313</v>
      </c>
      <c r="C80" s="322" t="s">
        <v>100</v>
      </c>
      <c r="D80" s="323" t="s">
        <v>101</v>
      </c>
      <c r="E80" s="323">
        <v>110000</v>
      </c>
      <c r="F80" s="234"/>
      <c r="G80" s="234">
        <f t="shared" si="3"/>
        <v>110000</v>
      </c>
      <c r="J80" s="209"/>
    </row>
    <row r="81" spans="1:10" ht="12.75">
      <c r="A81" s="224">
        <v>6</v>
      </c>
      <c r="B81" s="217" t="s">
        <v>313</v>
      </c>
      <c r="C81" s="322" t="s">
        <v>102</v>
      </c>
      <c r="D81" s="323" t="s">
        <v>103</v>
      </c>
      <c r="E81" s="323">
        <v>100000</v>
      </c>
      <c r="F81" s="234"/>
      <c r="G81" s="234">
        <f t="shared" si="3"/>
        <v>100000</v>
      </c>
      <c r="J81" s="209"/>
    </row>
    <row r="82" spans="1:10" ht="12.75">
      <c r="A82" s="224">
        <v>7</v>
      </c>
      <c r="B82" s="217" t="s">
        <v>313</v>
      </c>
      <c r="C82" s="219" t="s">
        <v>104</v>
      </c>
      <c r="D82" s="238" t="s">
        <v>105</v>
      </c>
      <c r="E82" s="220">
        <v>8500</v>
      </c>
      <c r="F82" s="234"/>
      <c r="G82" s="234">
        <f t="shared" si="3"/>
        <v>8500</v>
      </c>
      <c r="J82" s="209"/>
    </row>
    <row r="83" spans="1:10" ht="12.75">
      <c r="A83" s="224">
        <v>8</v>
      </c>
      <c r="B83" s="217" t="s">
        <v>313</v>
      </c>
      <c r="C83" s="219" t="s">
        <v>120</v>
      </c>
      <c r="D83" s="238" t="s">
        <v>107</v>
      </c>
      <c r="E83" s="220">
        <v>4500</v>
      </c>
      <c r="F83" s="234"/>
      <c r="G83" s="234">
        <f t="shared" si="3"/>
        <v>4500</v>
      </c>
      <c r="J83" s="209"/>
    </row>
    <row r="84" spans="1:10" ht="12.75">
      <c r="A84" s="224">
        <v>9</v>
      </c>
      <c r="B84" s="217" t="s">
        <v>313</v>
      </c>
      <c r="C84" s="219"/>
      <c r="D84" s="219" t="s">
        <v>301</v>
      </c>
      <c r="E84" s="220">
        <v>100000</v>
      </c>
      <c r="F84" s="234"/>
      <c r="G84" s="234">
        <f t="shared" si="3"/>
        <v>100000</v>
      </c>
      <c r="J84" s="209"/>
    </row>
    <row r="85" spans="1:10" ht="12.75">
      <c r="A85" s="226"/>
      <c r="B85" s="226"/>
      <c r="C85" s="212" t="s">
        <v>161</v>
      </c>
      <c r="D85" s="324"/>
      <c r="E85" s="320">
        <f>E86</f>
        <v>3000</v>
      </c>
      <c r="F85" s="320">
        <f>F86</f>
        <v>3000</v>
      </c>
      <c r="G85" s="320">
        <f>G86</f>
        <v>6000</v>
      </c>
      <c r="J85" s="209"/>
    </row>
    <row r="86" spans="1:10" ht="12.75">
      <c r="A86" s="217">
        <v>1</v>
      </c>
      <c r="B86" s="217" t="s">
        <v>314</v>
      </c>
      <c r="C86" s="219"/>
      <c r="D86" s="238" t="s">
        <v>77</v>
      </c>
      <c r="E86" s="221">
        <v>3000</v>
      </c>
      <c r="F86" s="234">
        <v>3000</v>
      </c>
      <c r="G86" s="234">
        <f>E86+F86</f>
        <v>6000</v>
      </c>
      <c r="J86" s="209"/>
    </row>
  </sheetData>
  <autoFilter ref="A2:J86"/>
  <mergeCells count="11">
    <mergeCell ref="C42:C46"/>
    <mergeCell ref="C29:C31"/>
    <mergeCell ref="A29:A31"/>
    <mergeCell ref="B29:B31"/>
    <mergeCell ref="A42:A46"/>
    <mergeCell ref="B42:B46"/>
    <mergeCell ref="A53:A60"/>
    <mergeCell ref="B53:B60"/>
    <mergeCell ref="C49:C51"/>
    <mergeCell ref="B49:B51"/>
    <mergeCell ref="A49:A51"/>
  </mergeCells>
  <printOptions horizontalCentered="1"/>
  <pageMargins left="0.38" right="0.22" top="1.32" bottom="0.37" header="0.19" footer="0.2362204724409449"/>
  <pageSetup horizontalDpi="300" verticalDpi="300" orientation="portrait" r:id="rId1"/>
  <headerFooter alignWithMargins="0">
    <oddHeader>&amp;L&amp;"Arial,Aldin"ROMÂNIA
JUDEŢUL MUREŞ
CONSILIUL JUDEŢEAN&amp;C
&amp;"Arial,Aldin"PROGRAMUL DE REPARAŢII PE ANUL 2007&amp;R
&amp;"Arial,Aldin"ANEXA nr.4 la HCJM nr.____/______&amp;"Arial,Obişnuit"
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J85"/>
  <sheetViews>
    <sheetView tabSelected="1" zoomScaleSheetLayoutView="75" workbookViewId="0" topLeftCell="A1">
      <pane ySplit="2" topLeftCell="BM46" activePane="bottomLeft" state="frozen"/>
      <selection pane="topLeft" activeCell="A1" sqref="A1"/>
      <selection pane="bottomLeft" activeCell="I53" sqref="I53"/>
    </sheetView>
  </sheetViews>
  <sheetFormatPr defaultColWidth="9.140625" defaultRowHeight="12.75"/>
  <cols>
    <col min="1" max="1" width="4.28125" style="325" customWidth="1"/>
    <col min="2" max="2" width="9.00390625" style="325" customWidth="1"/>
    <col min="3" max="3" width="31.140625" style="326" customWidth="1"/>
    <col min="4" max="4" width="28.28125" style="327" customWidth="1"/>
    <col min="5" max="5" width="9.140625" style="391" customWidth="1"/>
    <col min="6" max="6" width="9.140625" style="386" customWidth="1"/>
    <col min="7" max="7" width="9.7109375" style="386" customWidth="1"/>
    <col min="8" max="8" width="5.28125" style="208" customWidth="1"/>
    <col min="9" max="9" width="10.7109375" style="208" customWidth="1"/>
    <col min="10" max="10" width="7.8515625" style="329" customWidth="1"/>
    <col min="11" max="16384" width="9.140625" style="210" customWidth="1"/>
  </cols>
  <sheetData>
    <row r="1" spans="1:10" s="199" customFormat="1" ht="38.25">
      <c r="A1" s="193" t="s">
        <v>0</v>
      </c>
      <c r="B1" s="194" t="s">
        <v>1</v>
      </c>
      <c r="C1" s="195" t="s">
        <v>2</v>
      </c>
      <c r="D1" s="196" t="s">
        <v>3</v>
      </c>
      <c r="E1" s="196" t="s">
        <v>317</v>
      </c>
      <c r="F1" s="340" t="s">
        <v>305</v>
      </c>
      <c r="G1" s="340" t="s">
        <v>306</v>
      </c>
      <c r="H1" s="198"/>
      <c r="I1" s="198"/>
      <c r="J1" s="198"/>
    </row>
    <row r="2" spans="1:10" s="199" customFormat="1" ht="12.75">
      <c r="A2" s="200" t="s">
        <v>5</v>
      </c>
      <c r="B2" s="201" t="s">
        <v>6</v>
      </c>
      <c r="C2" s="202" t="s">
        <v>7</v>
      </c>
      <c r="D2" s="203">
        <v>3</v>
      </c>
      <c r="E2" s="197">
        <v>4</v>
      </c>
      <c r="F2" s="203">
        <v>5</v>
      </c>
      <c r="G2" s="197">
        <v>6</v>
      </c>
      <c r="H2" s="198"/>
      <c r="I2" s="198"/>
      <c r="J2" s="198"/>
    </row>
    <row r="3" spans="1:10" ht="12.75">
      <c r="A3" s="204"/>
      <c r="B3" s="204"/>
      <c r="C3" s="205" t="s">
        <v>8</v>
      </c>
      <c r="D3" s="206"/>
      <c r="E3" s="206">
        <f>E4+E9+E11+E14+E18+E22+E46+E66+E73+E84</f>
        <v>2452489</v>
      </c>
      <c r="F3" s="206">
        <f>F4+F9+F11+F14+F18+F22+F46+F66+F73+F84</f>
        <v>934855</v>
      </c>
      <c r="G3" s="206">
        <f>G4+G9+G11+G14+G18+G22+G46+G66+G73+G84</f>
        <v>3387344</v>
      </c>
      <c r="I3" s="223"/>
      <c r="J3" s="209"/>
    </row>
    <row r="4" spans="1:10" s="216" customFormat="1" ht="12.75">
      <c r="A4" s="211"/>
      <c r="B4" s="211"/>
      <c r="C4" s="212" t="s">
        <v>141</v>
      </c>
      <c r="D4" s="213"/>
      <c r="E4" s="213">
        <f>SUM(E5:E8)</f>
        <v>68000</v>
      </c>
      <c r="F4" s="213">
        <f>SUM(F5:F8)</f>
        <v>0</v>
      </c>
      <c r="G4" s="213">
        <f>SUM(G5:G8)</f>
        <v>68000</v>
      </c>
      <c r="H4" s="215"/>
      <c r="I4" s="361"/>
      <c r="J4" s="209"/>
    </row>
    <row r="5" spans="1:10" ht="25.5">
      <c r="A5" s="217">
        <v>1</v>
      </c>
      <c r="B5" s="217" t="s">
        <v>311</v>
      </c>
      <c r="C5" s="218"/>
      <c r="D5" s="219" t="s">
        <v>140</v>
      </c>
      <c r="E5" s="239">
        <v>8000</v>
      </c>
      <c r="F5" s="238"/>
      <c r="G5" s="238">
        <f>E5+F5</f>
        <v>8000</v>
      </c>
      <c r="J5" s="209"/>
    </row>
    <row r="6" spans="1:10" ht="25.5">
      <c r="A6" s="217">
        <v>2</v>
      </c>
      <c r="B6" s="217" t="s">
        <v>311</v>
      </c>
      <c r="C6" s="218"/>
      <c r="D6" s="218" t="s">
        <v>91</v>
      </c>
      <c r="E6" s="239">
        <v>10000</v>
      </c>
      <c r="F6" s="238"/>
      <c r="G6" s="238">
        <f>E6+F6</f>
        <v>10000</v>
      </c>
      <c r="J6" s="209"/>
    </row>
    <row r="7" spans="1:10" ht="25.5">
      <c r="A7" s="217">
        <v>3</v>
      </c>
      <c r="B7" s="217" t="s">
        <v>311</v>
      </c>
      <c r="C7" s="218"/>
      <c r="D7" s="219" t="s">
        <v>121</v>
      </c>
      <c r="E7" s="239">
        <v>30000</v>
      </c>
      <c r="F7" s="238"/>
      <c r="G7" s="238">
        <f>E7+F7</f>
        <v>30000</v>
      </c>
      <c r="J7" s="209"/>
    </row>
    <row r="8" spans="1:10" ht="25.5">
      <c r="A8" s="217">
        <v>4</v>
      </c>
      <c r="B8" s="217" t="s">
        <v>311</v>
      </c>
      <c r="C8" s="218"/>
      <c r="D8" s="218" t="s">
        <v>165</v>
      </c>
      <c r="E8" s="239">
        <v>20000</v>
      </c>
      <c r="F8" s="238"/>
      <c r="G8" s="238">
        <f>E8+F8</f>
        <v>20000</v>
      </c>
      <c r="J8" s="209"/>
    </row>
    <row r="9" spans="1:10" s="232" customFormat="1" ht="12.75">
      <c r="A9" s="226"/>
      <c r="B9" s="226"/>
      <c r="C9" s="227" t="s">
        <v>142</v>
      </c>
      <c r="D9" s="228"/>
      <c r="E9" s="236">
        <f>E10</f>
        <v>5000</v>
      </c>
      <c r="F9" s="236">
        <f>F10</f>
        <v>0</v>
      </c>
      <c r="G9" s="236">
        <f>G10</f>
        <v>5000</v>
      </c>
      <c r="H9" s="231"/>
      <c r="I9" s="231"/>
      <c r="J9" s="209"/>
    </row>
    <row r="10" spans="1:10" s="232" customFormat="1" ht="38.25">
      <c r="A10" s="217">
        <v>1</v>
      </c>
      <c r="B10" s="217" t="s">
        <v>308</v>
      </c>
      <c r="C10" s="233"/>
      <c r="D10" s="219" t="s">
        <v>123</v>
      </c>
      <c r="E10" s="239">
        <v>5000</v>
      </c>
      <c r="F10" s="387"/>
      <c r="G10" s="238">
        <f>E10+F10</f>
        <v>5000</v>
      </c>
      <c r="H10" s="231"/>
      <c r="I10" s="231"/>
      <c r="J10" s="209"/>
    </row>
    <row r="11" spans="1:10" ht="25.5">
      <c r="A11" s="211"/>
      <c r="B11" s="211"/>
      <c r="C11" s="212" t="s">
        <v>297</v>
      </c>
      <c r="D11" s="236"/>
      <c r="E11" s="213">
        <f>E12+E13</f>
        <v>50000</v>
      </c>
      <c r="F11" s="213">
        <f>F12+F13</f>
        <v>0</v>
      </c>
      <c r="G11" s="213">
        <f>G12+G13</f>
        <v>50000</v>
      </c>
      <c r="J11" s="209"/>
    </row>
    <row r="12" spans="1:10" ht="12.75">
      <c r="A12" s="217">
        <v>1</v>
      </c>
      <c r="B12" s="217" t="s">
        <v>309</v>
      </c>
      <c r="C12" s="219"/>
      <c r="D12" s="238" t="s">
        <v>12</v>
      </c>
      <c r="E12" s="239">
        <v>20000</v>
      </c>
      <c r="F12" s="238"/>
      <c r="G12" s="238">
        <f>E12+F12</f>
        <v>20000</v>
      </c>
      <c r="J12" s="209"/>
    </row>
    <row r="13" spans="1:10" ht="12.75">
      <c r="A13" s="217">
        <v>2</v>
      </c>
      <c r="B13" s="217" t="s">
        <v>309</v>
      </c>
      <c r="C13" s="219"/>
      <c r="D13" s="238" t="s">
        <v>307</v>
      </c>
      <c r="E13" s="239">
        <v>30000</v>
      </c>
      <c r="F13" s="238"/>
      <c r="G13" s="238">
        <f>E13+F13</f>
        <v>30000</v>
      </c>
      <c r="J13" s="209"/>
    </row>
    <row r="14" spans="1:10" ht="25.5">
      <c r="A14" s="211"/>
      <c r="B14" s="211"/>
      <c r="C14" s="212" t="s">
        <v>296</v>
      </c>
      <c r="D14" s="236"/>
      <c r="E14" s="236">
        <f>E15+E16+E17</f>
        <v>7300</v>
      </c>
      <c r="F14" s="236">
        <f>F15+F16+F17</f>
        <v>2300</v>
      </c>
      <c r="G14" s="236">
        <f>G15+G16+G17</f>
        <v>9600</v>
      </c>
      <c r="J14" s="209"/>
    </row>
    <row r="15" spans="1:10" ht="25.5">
      <c r="A15" s="240">
        <v>1</v>
      </c>
      <c r="B15" s="240" t="s">
        <v>309</v>
      </c>
      <c r="C15" s="241"/>
      <c r="D15" s="242" t="s">
        <v>14</v>
      </c>
      <c r="E15" s="239">
        <v>4000</v>
      </c>
      <c r="F15" s="238"/>
      <c r="G15" s="238">
        <f>E15+F15</f>
        <v>4000</v>
      </c>
      <c r="J15" s="209"/>
    </row>
    <row r="16" spans="1:10" ht="12.75">
      <c r="A16" s="240">
        <v>2</v>
      </c>
      <c r="B16" s="240" t="s">
        <v>309</v>
      </c>
      <c r="C16" s="241"/>
      <c r="D16" s="242" t="s">
        <v>315</v>
      </c>
      <c r="E16" s="239">
        <v>1300</v>
      </c>
      <c r="F16" s="238">
        <v>2300</v>
      </c>
      <c r="G16" s="238">
        <f>E16+F16</f>
        <v>3600</v>
      </c>
      <c r="J16" s="209"/>
    </row>
    <row r="17" spans="1:10" ht="25.5">
      <c r="A17" s="240">
        <v>3</v>
      </c>
      <c r="B17" s="240" t="s">
        <v>309</v>
      </c>
      <c r="C17" s="241"/>
      <c r="D17" s="242" t="s">
        <v>316</v>
      </c>
      <c r="E17" s="239">
        <v>2000</v>
      </c>
      <c r="F17" s="238"/>
      <c r="G17" s="238">
        <f>E17+F17</f>
        <v>2000</v>
      </c>
      <c r="J17" s="209"/>
    </row>
    <row r="18" spans="1:10" ht="12.75">
      <c r="A18" s="211"/>
      <c r="B18" s="211"/>
      <c r="C18" s="212" t="s">
        <v>144</v>
      </c>
      <c r="D18" s="236"/>
      <c r="E18" s="236">
        <f>E19+E20+E21</f>
        <v>40000</v>
      </c>
      <c r="F18" s="236">
        <f>F19+F20+F21</f>
        <v>0</v>
      </c>
      <c r="G18" s="236">
        <f>G19+G20+G21</f>
        <v>40000</v>
      </c>
      <c r="J18" s="209"/>
    </row>
    <row r="19" spans="1:10" s="232" customFormat="1" ht="12.75">
      <c r="A19" s="217">
        <v>1</v>
      </c>
      <c r="B19" s="240" t="s">
        <v>309</v>
      </c>
      <c r="C19" s="219" t="s">
        <v>127</v>
      </c>
      <c r="D19" s="238" t="s">
        <v>128</v>
      </c>
      <c r="E19" s="239">
        <v>40000</v>
      </c>
      <c r="F19" s="238">
        <v>-15255</v>
      </c>
      <c r="G19" s="238">
        <f>E19+F19</f>
        <v>24745</v>
      </c>
      <c r="H19" s="208"/>
      <c r="I19" s="231"/>
      <c r="J19" s="209"/>
    </row>
    <row r="20" spans="1:10" s="232" customFormat="1" ht="25.5">
      <c r="A20" s="217">
        <v>2</v>
      </c>
      <c r="B20" s="240" t="s">
        <v>309</v>
      </c>
      <c r="C20" s="219" t="s">
        <v>324</v>
      </c>
      <c r="D20" s="239" t="s">
        <v>126</v>
      </c>
      <c r="E20" s="239"/>
      <c r="F20" s="238">
        <v>14000</v>
      </c>
      <c r="G20" s="238">
        <f>E20+F20</f>
        <v>14000</v>
      </c>
      <c r="H20" s="208"/>
      <c r="I20" s="231"/>
      <c r="J20" s="209"/>
    </row>
    <row r="21" spans="1:10" s="232" customFormat="1" ht="25.5">
      <c r="A21" s="217">
        <v>3</v>
      </c>
      <c r="B21" s="240" t="s">
        <v>309</v>
      </c>
      <c r="C21" s="219" t="s">
        <v>127</v>
      </c>
      <c r="D21" s="239" t="s">
        <v>323</v>
      </c>
      <c r="E21" s="239"/>
      <c r="F21" s="238">
        <v>1255</v>
      </c>
      <c r="G21" s="238">
        <f>E21+F21</f>
        <v>1255</v>
      </c>
      <c r="H21" s="208"/>
      <c r="I21" s="231"/>
      <c r="J21" s="209"/>
    </row>
    <row r="22" spans="1:10" ht="12.75">
      <c r="A22" s="211"/>
      <c r="B22" s="211"/>
      <c r="C22" s="212" t="s">
        <v>145</v>
      </c>
      <c r="D22" s="236"/>
      <c r="E22" s="236">
        <f>E23+E25+E27+E33+E39</f>
        <v>1373689</v>
      </c>
      <c r="F22" s="236">
        <f>F23+F25+F27+F33+F39</f>
        <v>722555</v>
      </c>
      <c r="G22" s="236">
        <f>G23+G25+G27+G33+G39</f>
        <v>2096244</v>
      </c>
      <c r="J22" s="209"/>
    </row>
    <row r="23" spans="1:10" ht="12.75">
      <c r="A23" s="244"/>
      <c r="B23" s="244"/>
      <c r="C23" s="245" t="s">
        <v>146</v>
      </c>
      <c r="D23" s="246"/>
      <c r="E23" s="246">
        <f>E24</f>
        <v>1500</v>
      </c>
      <c r="F23" s="246">
        <f>F24</f>
        <v>0</v>
      </c>
      <c r="G23" s="246">
        <f>G24</f>
        <v>1500</v>
      </c>
      <c r="J23" s="209"/>
    </row>
    <row r="24" spans="1:10" s="250" customFormat="1" ht="38.25">
      <c r="A24" s="217">
        <v>1</v>
      </c>
      <c r="B24" s="217" t="s">
        <v>310</v>
      </c>
      <c r="C24" s="219" t="s">
        <v>29</v>
      </c>
      <c r="D24" s="239" t="s">
        <v>30</v>
      </c>
      <c r="E24" s="247">
        <v>1500</v>
      </c>
      <c r="F24" s="246"/>
      <c r="G24" s="238">
        <f>E24+F24</f>
        <v>1500</v>
      </c>
      <c r="H24" s="249"/>
      <c r="I24" s="249"/>
      <c r="J24" s="209"/>
    </row>
    <row r="25" spans="1:10" s="249" customFormat="1" ht="12.75">
      <c r="A25" s="244"/>
      <c r="B25" s="244"/>
      <c r="C25" s="245" t="s">
        <v>148</v>
      </c>
      <c r="D25" s="246"/>
      <c r="E25" s="251">
        <f>E26</f>
        <v>20000</v>
      </c>
      <c r="F25" s="251">
        <f>F26</f>
        <v>0</v>
      </c>
      <c r="G25" s="251">
        <f>G26</f>
        <v>20000</v>
      </c>
      <c r="J25" s="209"/>
    </row>
    <row r="26" spans="1:10" s="249" customFormat="1" ht="38.25">
      <c r="A26" s="217">
        <v>1</v>
      </c>
      <c r="B26" s="217" t="s">
        <v>310</v>
      </c>
      <c r="C26" s="219" t="s">
        <v>87</v>
      </c>
      <c r="D26" s="239" t="s">
        <v>88</v>
      </c>
      <c r="E26" s="247">
        <v>20000</v>
      </c>
      <c r="F26" s="246"/>
      <c r="G26" s="238">
        <f>E26+F26</f>
        <v>20000</v>
      </c>
      <c r="J26" s="209"/>
    </row>
    <row r="27" spans="1:10" s="249" customFormat="1" ht="12.75">
      <c r="A27" s="244"/>
      <c r="B27" s="244"/>
      <c r="C27" s="245" t="s">
        <v>149</v>
      </c>
      <c r="D27" s="246"/>
      <c r="E27" s="246">
        <f>SUM(E28:E32)</f>
        <v>511189</v>
      </c>
      <c r="F27" s="246">
        <f>SUM(F28:F32)</f>
        <v>360000</v>
      </c>
      <c r="G27" s="246">
        <f>SUM(G28:G32)</f>
        <v>871189</v>
      </c>
      <c r="J27" s="209"/>
    </row>
    <row r="28" spans="1:10" s="249" customFormat="1" ht="51">
      <c r="A28" s="217">
        <v>1</v>
      </c>
      <c r="B28" s="217" t="s">
        <v>310</v>
      </c>
      <c r="C28" s="219" t="s">
        <v>122</v>
      </c>
      <c r="D28" s="239" t="s">
        <v>15</v>
      </c>
      <c r="E28" s="247">
        <v>25000</v>
      </c>
      <c r="F28" s="246"/>
      <c r="G28" s="238">
        <f>E28+F28</f>
        <v>25000</v>
      </c>
      <c r="J28" s="209"/>
    </row>
    <row r="29" spans="1:10" s="249" customFormat="1" ht="25.5">
      <c r="A29" s="258">
        <v>2</v>
      </c>
      <c r="B29" s="258" t="s">
        <v>310</v>
      </c>
      <c r="C29" s="259" t="s">
        <v>159</v>
      </c>
      <c r="D29" s="239" t="s">
        <v>158</v>
      </c>
      <c r="E29" s="247">
        <v>450000</v>
      </c>
      <c r="F29" s="238">
        <v>110000</v>
      </c>
      <c r="G29" s="238">
        <f>E29+F29</f>
        <v>560000</v>
      </c>
      <c r="J29" s="209"/>
    </row>
    <row r="30" spans="1:10" s="249" customFormat="1" ht="25.5">
      <c r="A30" s="258">
        <v>3</v>
      </c>
      <c r="B30" s="258" t="s">
        <v>310</v>
      </c>
      <c r="C30" s="259" t="s">
        <v>320</v>
      </c>
      <c r="D30" s="239" t="s">
        <v>318</v>
      </c>
      <c r="E30" s="247">
        <v>25011</v>
      </c>
      <c r="F30" s="238"/>
      <c r="G30" s="238">
        <f>E30+F30</f>
        <v>25011</v>
      </c>
      <c r="J30" s="209"/>
    </row>
    <row r="31" spans="1:10" s="249" customFormat="1" ht="38.25">
      <c r="A31" s="258">
        <v>4</v>
      </c>
      <c r="B31" s="258" t="s">
        <v>310</v>
      </c>
      <c r="C31" s="259" t="s">
        <v>319</v>
      </c>
      <c r="D31" s="239" t="s">
        <v>318</v>
      </c>
      <c r="E31" s="247">
        <v>11178</v>
      </c>
      <c r="F31" s="238"/>
      <c r="G31" s="238">
        <f>E31+F31</f>
        <v>11178</v>
      </c>
      <c r="J31" s="209"/>
    </row>
    <row r="32" spans="1:10" s="249" customFormat="1" ht="12.75">
      <c r="A32" s="258">
        <v>5</v>
      </c>
      <c r="B32" s="258" t="s">
        <v>310</v>
      </c>
      <c r="C32" s="259" t="s">
        <v>322</v>
      </c>
      <c r="D32" s="259" t="s">
        <v>321</v>
      </c>
      <c r="E32" s="247"/>
      <c r="F32" s="238">
        <v>250000</v>
      </c>
      <c r="G32" s="238">
        <f>E32+F32</f>
        <v>250000</v>
      </c>
      <c r="J32" s="209"/>
    </row>
    <row r="33" spans="1:10" s="249" customFormat="1" ht="12.75">
      <c r="A33" s="244"/>
      <c r="B33" s="217"/>
      <c r="C33" s="245" t="s">
        <v>150</v>
      </c>
      <c r="D33" s="246"/>
      <c r="E33" s="251">
        <f>E34+E35+E36+E37+E38</f>
        <v>81000</v>
      </c>
      <c r="F33" s="251">
        <f>F34+F35+F36+F37+F38</f>
        <v>0</v>
      </c>
      <c r="G33" s="251">
        <f>G34+G35+G36+G37+G38</f>
        <v>81000</v>
      </c>
      <c r="J33" s="209"/>
    </row>
    <row r="34" spans="1:10" s="265" customFormat="1" ht="38.25">
      <c r="A34" s="217">
        <v>1</v>
      </c>
      <c r="B34" s="217" t="s">
        <v>310</v>
      </c>
      <c r="C34" s="262" t="s">
        <v>108</v>
      </c>
      <c r="D34" s="239" t="s">
        <v>115</v>
      </c>
      <c r="E34" s="242">
        <v>31000</v>
      </c>
      <c r="F34" s="267"/>
      <c r="G34" s="238">
        <f>E34+F34</f>
        <v>31000</v>
      </c>
      <c r="J34" s="209"/>
    </row>
    <row r="35" spans="1:10" s="265" customFormat="1" ht="63.75">
      <c r="A35" s="217">
        <v>2</v>
      </c>
      <c r="B35" s="217" t="s">
        <v>310</v>
      </c>
      <c r="C35" s="262" t="s">
        <v>109</v>
      </c>
      <c r="D35" s="239" t="s">
        <v>110</v>
      </c>
      <c r="E35" s="242">
        <v>20000</v>
      </c>
      <c r="F35" s="267"/>
      <c r="G35" s="238">
        <f>E35+F35</f>
        <v>20000</v>
      </c>
      <c r="J35" s="209"/>
    </row>
    <row r="36" spans="1:10" s="265" customFormat="1" ht="25.5">
      <c r="A36" s="217">
        <v>3</v>
      </c>
      <c r="B36" s="217" t="s">
        <v>310</v>
      </c>
      <c r="C36" s="262" t="s">
        <v>131</v>
      </c>
      <c r="D36" s="239" t="s">
        <v>132</v>
      </c>
      <c r="E36" s="242">
        <v>10000</v>
      </c>
      <c r="F36" s="267"/>
      <c r="G36" s="238">
        <f>E36+F36</f>
        <v>10000</v>
      </c>
      <c r="J36" s="209"/>
    </row>
    <row r="37" spans="1:10" s="265" customFormat="1" ht="25.5">
      <c r="A37" s="217">
        <v>4</v>
      </c>
      <c r="B37" s="217" t="s">
        <v>310</v>
      </c>
      <c r="C37" s="262" t="s">
        <v>133</v>
      </c>
      <c r="D37" s="239" t="s">
        <v>111</v>
      </c>
      <c r="E37" s="242">
        <v>10000</v>
      </c>
      <c r="F37" s="267"/>
      <c r="G37" s="238">
        <f>E37+F37</f>
        <v>10000</v>
      </c>
      <c r="J37" s="209"/>
    </row>
    <row r="38" spans="1:10" s="265" customFormat="1" ht="25.5">
      <c r="A38" s="217">
        <v>5</v>
      </c>
      <c r="B38" s="217" t="s">
        <v>310</v>
      </c>
      <c r="C38" s="262" t="s">
        <v>134</v>
      </c>
      <c r="D38" s="239" t="s">
        <v>112</v>
      </c>
      <c r="E38" s="242">
        <v>10000</v>
      </c>
      <c r="F38" s="267"/>
      <c r="G38" s="238">
        <f>E38+F38</f>
        <v>10000</v>
      </c>
      <c r="J38" s="209"/>
    </row>
    <row r="39" spans="1:10" s="265" customFormat="1" ht="12.75">
      <c r="A39" s="244"/>
      <c r="B39" s="217"/>
      <c r="C39" s="245" t="s">
        <v>151</v>
      </c>
      <c r="D39" s="246"/>
      <c r="E39" s="246">
        <f>E42+E45</f>
        <v>760000</v>
      </c>
      <c r="F39" s="246">
        <f>F42+F45</f>
        <v>362555</v>
      </c>
      <c r="G39" s="246">
        <f>G42+G45</f>
        <v>1122555</v>
      </c>
      <c r="J39" s="209"/>
    </row>
    <row r="40" spans="1:10" s="265" customFormat="1" ht="12.75">
      <c r="A40" s="414">
        <v>1</v>
      </c>
      <c r="B40" s="433" t="s">
        <v>310</v>
      </c>
      <c r="C40" s="427" t="s">
        <v>22</v>
      </c>
      <c r="D40" s="334" t="s">
        <v>23</v>
      </c>
      <c r="E40" s="388"/>
      <c r="F40" s="350"/>
      <c r="G40" s="350"/>
      <c r="J40" s="209"/>
    </row>
    <row r="41" spans="1:10" s="265" customFormat="1" ht="12.75">
      <c r="A41" s="442"/>
      <c r="B41" s="442"/>
      <c r="C41" s="442"/>
      <c r="D41" s="334" t="s">
        <v>155</v>
      </c>
      <c r="E41" s="389"/>
      <c r="F41" s="351"/>
      <c r="G41" s="351"/>
      <c r="J41" s="209"/>
    </row>
    <row r="42" spans="1:10" s="265" customFormat="1" ht="12.75">
      <c r="A42" s="442"/>
      <c r="B42" s="442"/>
      <c r="C42" s="442"/>
      <c r="D42" s="334" t="s">
        <v>24</v>
      </c>
      <c r="E42" s="389">
        <v>560000</v>
      </c>
      <c r="F42" s="351">
        <v>362555</v>
      </c>
      <c r="G42" s="238">
        <f>E42+F42</f>
        <v>922555</v>
      </c>
      <c r="J42" s="209"/>
    </row>
    <row r="43" spans="1:10" s="265" customFormat="1" ht="12.75">
      <c r="A43" s="442"/>
      <c r="B43" s="442"/>
      <c r="C43" s="442"/>
      <c r="D43" s="334" t="s">
        <v>25</v>
      </c>
      <c r="E43" s="389"/>
      <c r="F43" s="351"/>
      <c r="G43" s="351"/>
      <c r="J43" s="209"/>
    </row>
    <row r="44" spans="1:10" s="265" customFormat="1" ht="12.75">
      <c r="A44" s="443"/>
      <c r="B44" s="443"/>
      <c r="C44" s="443"/>
      <c r="D44" s="334" t="s">
        <v>26</v>
      </c>
      <c r="E44" s="390"/>
      <c r="F44" s="352"/>
      <c r="G44" s="352"/>
      <c r="J44" s="209"/>
    </row>
    <row r="45" spans="1:10" s="272" customFormat="1" ht="25.5">
      <c r="A45" s="240">
        <v>2</v>
      </c>
      <c r="B45" s="217" t="s">
        <v>310</v>
      </c>
      <c r="C45" s="241"/>
      <c r="D45" s="241" t="s">
        <v>156</v>
      </c>
      <c r="E45" s="242">
        <v>200000</v>
      </c>
      <c r="F45" s="267"/>
      <c r="G45" s="238">
        <f>E45+F45</f>
        <v>200000</v>
      </c>
      <c r="J45" s="209"/>
    </row>
    <row r="46" spans="1:10" s="272" customFormat="1" ht="25.5">
      <c r="A46" s="273"/>
      <c r="B46" s="274"/>
      <c r="C46" s="275" t="s">
        <v>227</v>
      </c>
      <c r="D46" s="276"/>
      <c r="E46" s="277">
        <f>E47+E50+E59+E60+E61+E62+E63+E64+E65</f>
        <v>190500</v>
      </c>
      <c r="F46" s="277">
        <f>F47+F50+F59+F60+F61+F62+F63+F64+F65</f>
        <v>0</v>
      </c>
      <c r="G46" s="277">
        <f>G47+G50+G59+G60+G61+G62+G63+G64+G65</f>
        <v>190500</v>
      </c>
      <c r="J46" s="209"/>
    </row>
    <row r="47" spans="1:10" s="272" customFormat="1" ht="12.75">
      <c r="A47" s="446">
        <v>1</v>
      </c>
      <c r="B47" s="446" t="s">
        <v>312</v>
      </c>
      <c r="C47" s="444" t="s">
        <v>228</v>
      </c>
      <c r="D47" s="282" t="s">
        <v>179</v>
      </c>
      <c r="E47" s="283">
        <f>E48+E49</f>
        <v>100000</v>
      </c>
      <c r="F47" s="283">
        <f>F48+F49</f>
        <v>0</v>
      </c>
      <c r="G47" s="283">
        <f>G48+G49</f>
        <v>100000</v>
      </c>
      <c r="J47" s="209"/>
    </row>
    <row r="48" spans="1:10" s="272" customFormat="1" ht="25.5">
      <c r="A48" s="447"/>
      <c r="B48" s="447"/>
      <c r="C48" s="445"/>
      <c r="D48" s="285" t="s">
        <v>229</v>
      </c>
      <c r="E48" s="286">
        <v>45000</v>
      </c>
      <c r="F48" s="267"/>
      <c r="G48" s="238">
        <f>E48+F48</f>
        <v>45000</v>
      </c>
      <c r="J48" s="209"/>
    </row>
    <row r="49" spans="1:10" s="272" customFormat="1" ht="12.75">
      <c r="A49" s="448"/>
      <c r="B49" s="448"/>
      <c r="C49" s="445"/>
      <c r="D49" s="285" t="s">
        <v>231</v>
      </c>
      <c r="E49" s="286">
        <v>55000</v>
      </c>
      <c r="F49" s="267"/>
      <c r="G49" s="238">
        <f>E49+F49</f>
        <v>55000</v>
      </c>
      <c r="J49" s="209"/>
    </row>
    <row r="50" spans="1:10" s="272" customFormat="1" ht="12.75">
      <c r="A50" s="279">
        <v>2</v>
      </c>
      <c r="B50" s="292" t="s">
        <v>312</v>
      </c>
      <c r="C50" s="303" t="s">
        <v>235</v>
      </c>
      <c r="D50" s="282" t="s">
        <v>179</v>
      </c>
      <c r="E50" s="283">
        <f>E51+E53+E57</f>
        <v>30000</v>
      </c>
      <c r="F50" s="283">
        <f>F51+F53+F57</f>
        <v>0</v>
      </c>
      <c r="G50" s="283">
        <f>G51+G53+G57</f>
        <v>30000</v>
      </c>
      <c r="J50" s="209"/>
    </row>
    <row r="51" spans="1:10" s="272" customFormat="1" ht="12.75">
      <c r="A51" s="433"/>
      <c r="B51" s="433"/>
      <c r="C51" s="192" t="s">
        <v>236</v>
      </c>
      <c r="D51" s="298" t="s">
        <v>244</v>
      </c>
      <c r="E51" s="290">
        <v>10000</v>
      </c>
      <c r="F51" s="267"/>
      <c r="G51" s="238">
        <f>E51+F51</f>
        <v>10000</v>
      </c>
      <c r="J51" s="209"/>
    </row>
    <row r="52" spans="1:10" s="272" customFormat="1" ht="12.75">
      <c r="A52" s="434"/>
      <c r="B52" s="434"/>
      <c r="C52" s="192" t="s">
        <v>240</v>
      </c>
      <c r="D52" s="298" t="s">
        <v>244</v>
      </c>
      <c r="E52" s="297"/>
      <c r="F52" s="350"/>
      <c r="G52" s="350"/>
      <c r="J52" s="209"/>
    </row>
    <row r="53" spans="1:10" s="272" customFormat="1" ht="12.75">
      <c r="A53" s="434"/>
      <c r="B53" s="434"/>
      <c r="C53" s="192" t="s">
        <v>245</v>
      </c>
      <c r="D53" s="298" t="s">
        <v>239</v>
      </c>
      <c r="E53" s="297">
        <v>10000</v>
      </c>
      <c r="F53" s="351"/>
      <c r="G53" s="238">
        <f>E53+F53</f>
        <v>10000</v>
      </c>
      <c r="J53" s="209"/>
    </row>
    <row r="54" spans="1:10" s="272" customFormat="1" ht="12.75">
      <c r="A54" s="434"/>
      <c r="B54" s="434"/>
      <c r="C54" s="192" t="s">
        <v>248</v>
      </c>
      <c r="D54" s="298" t="s">
        <v>239</v>
      </c>
      <c r="E54" s="297"/>
      <c r="F54" s="352"/>
      <c r="G54" s="352"/>
      <c r="J54" s="209"/>
    </row>
    <row r="55" spans="1:10" s="272" customFormat="1" ht="25.5">
      <c r="A55" s="434"/>
      <c r="B55" s="434"/>
      <c r="C55" s="300" t="s">
        <v>250</v>
      </c>
      <c r="D55" s="298" t="s">
        <v>253</v>
      </c>
      <c r="E55" s="296"/>
      <c r="F55" s="356"/>
      <c r="G55" s="350"/>
      <c r="J55" s="209"/>
    </row>
    <row r="56" spans="1:10" s="272" customFormat="1" ht="25.5">
      <c r="A56" s="434"/>
      <c r="B56" s="434"/>
      <c r="C56" s="300" t="s">
        <v>252</v>
      </c>
      <c r="D56" s="298" t="s">
        <v>253</v>
      </c>
      <c r="E56" s="297"/>
      <c r="F56" s="355"/>
      <c r="G56" s="351"/>
      <c r="J56" s="209"/>
    </row>
    <row r="57" spans="1:10" s="272" customFormat="1" ht="25.5">
      <c r="A57" s="434"/>
      <c r="B57" s="434"/>
      <c r="C57" s="300" t="s">
        <v>254</v>
      </c>
      <c r="D57" s="298" t="s">
        <v>253</v>
      </c>
      <c r="E57" s="297">
        <v>10000</v>
      </c>
      <c r="F57" s="355"/>
      <c r="G57" s="383">
        <f>E57+F57</f>
        <v>10000</v>
      </c>
      <c r="J57" s="209"/>
    </row>
    <row r="58" spans="1:10" s="272" customFormat="1" ht="25.5">
      <c r="A58" s="434"/>
      <c r="B58" s="434"/>
      <c r="C58" s="192" t="s">
        <v>255</v>
      </c>
      <c r="D58" s="298" t="s">
        <v>253</v>
      </c>
      <c r="E58" s="297"/>
      <c r="F58" s="357"/>
      <c r="G58" s="352"/>
      <c r="J58" s="209"/>
    </row>
    <row r="59" spans="1:10" s="272" customFormat="1" ht="25.5">
      <c r="A59" s="279">
        <v>3</v>
      </c>
      <c r="B59" s="280" t="s">
        <v>312</v>
      </c>
      <c r="C59" s="303" t="s">
        <v>256</v>
      </c>
      <c r="D59" s="337" t="s">
        <v>257</v>
      </c>
      <c r="E59" s="283">
        <v>5500</v>
      </c>
      <c r="F59" s="267"/>
      <c r="G59" s="384">
        <f aca="true" t="shared" si="0" ref="G59:G65">E59+F59</f>
        <v>5500</v>
      </c>
      <c r="J59" s="209"/>
    </row>
    <row r="60" spans="1:10" s="272" customFormat="1" ht="25.5">
      <c r="A60" s="279">
        <v>4</v>
      </c>
      <c r="B60" s="279" t="s">
        <v>312</v>
      </c>
      <c r="C60" s="303" t="s">
        <v>263</v>
      </c>
      <c r="D60" s="335" t="s">
        <v>302</v>
      </c>
      <c r="E60" s="283">
        <v>10000</v>
      </c>
      <c r="F60" s="267"/>
      <c r="G60" s="384">
        <f t="shared" si="0"/>
        <v>10000</v>
      </c>
      <c r="J60" s="209"/>
    </row>
    <row r="61" spans="1:10" s="272" customFormat="1" ht="12.75">
      <c r="A61" s="279">
        <v>5</v>
      </c>
      <c r="B61" s="279" t="s">
        <v>312</v>
      </c>
      <c r="C61" s="303" t="s">
        <v>268</v>
      </c>
      <c r="D61" s="303" t="s">
        <v>303</v>
      </c>
      <c r="E61" s="283">
        <v>10000</v>
      </c>
      <c r="F61" s="267"/>
      <c r="G61" s="384">
        <f t="shared" si="0"/>
        <v>10000</v>
      </c>
      <c r="J61" s="209"/>
    </row>
    <row r="62" spans="1:10" s="272" customFormat="1" ht="25.5">
      <c r="A62" s="279">
        <v>6</v>
      </c>
      <c r="B62" s="280" t="s">
        <v>312</v>
      </c>
      <c r="C62" s="303" t="s">
        <v>272</v>
      </c>
      <c r="D62" s="303" t="s">
        <v>304</v>
      </c>
      <c r="E62" s="283">
        <v>10000</v>
      </c>
      <c r="F62" s="267"/>
      <c r="G62" s="384">
        <f t="shared" si="0"/>
        <v>10000</v>
      </c>
      <c r="J62" s="209"/>
    </row>
    <row r="63" spans="1:10" s="308" customFormat="1" ht="25.5">
      <c r="A63" s="279">
        <v>7</v>
      </c>
      <c r="B63" s="280" t="s">
        <v>312</v>
      </c>
      <c r="C63" s="293" t="s">
        <v>272</v>
      </c>
      <c r="D63" s="303" t="s">
        <v>304</v>
      </c>
      <c r="E63" s="283">
        <v>10000</v>
      </c>
      <c r="F63" s="323"/>
      <c r="G63" s="384">
        <f t="shared" si="0"/>
        <v>10000</v>
      </c>
      <c r="H63" s="306"/>
      <c r="I63" s="306"/>
      <c r="J63" s="307"/>
    </row>
    <row r="64" spans="1:10" s="308" customFormat="1" ht="12.75">
      <c r="A64" s="279">
        <v>8</v>
      </c>
      <c r="B64" s="280" t="s">
        <v>312</v>
      </c>
      <c r="C64" s="303" t="s">
        <v>285</v>
      </c>
      <c r="D64" s="338" t="s">
        <v>239</v>
      </c>
      <c r="E64" s="283">
        <v>10000</v>
      </c>
      <c r="F64" s="323"/>
      <c r="G64" s="384">
        <f t="shared" si="0"/>
        <v>10000</v>
      </c>
      <c r="H64" s="306"/>
      <c r="I64" s="306"/>
      <c r="J64" s="307"/>
    </row>
    <row r="65" spans="1:10" ht="12.75">
      <c r="A65" s="309">
        <v>9</v>
      </c>
      <c r="B65" s="280" t="s">
        <v>312</v>
      </c>
      <c r="C65" s="310" t="s">
        <v>290</v>
      </c>
      <c r="D65" s="336" t="s">
        <v>291</v>
      </c>
      <c r="E65" s="283">
        <v>5000</v>
      </c>
      <c r="F65" s="238"/>
      <c r="G65" s="384">
        <f t="shared" si="0"/>
        <v>5000</v>
      </c>
      <c r="J65" s="209"/>
    </row>
    <row r="66" spans="1:10" ht="12.75">
      <c r="A66" s="312"/>
      <c r="B66" s="312"/>
      <c r="C66" s="313" t="s">
        <v>225</v>
      </c>
      <c r="D66" s="314"/>
      <c r="E66" s="315">
        <f>E67+E68+E69+E70+E71+E72</f>
        <v>140000</v>
      </c>
      <c r="F66" s="315">
        <f>F67+F68+F69+F70+F71+F72</f>
        <v>10000</v>
      </c>
      <c r="G66" s="315">
        <f>G67+G68+G69+G70+G71+G72</f>
        <v>150000</v>
      </c>
      <c r="J66" s="209"/>
    </row>
    <row r="67" spans="1:10" ht="63.75">
      <c r="A67" s="240">
        <v>1</v>
      </c>
      <c r="B67" s="240" t="s">
        <v>312</v>
      </c>
      <c r="C67" s="295" t="s">
        <v>65</v>
      </c>
      <c r="D67" s="241" t="s">
        <v>180</v>
      </c>
      <c r="E67" s="242">
        <v>10000</v>
      </c>
      <c r="F67" s="238"/>
      <c r="G67" s="238">
        <f aca="true" t="shared" si="1" ref="G67:G72">E67+F67</f>
        <v>10000</v>
      </c>
      <c r="J67" s="209"/>
    </row>
    <row r="68" spans="1:10" ht="38.25">
      <c r="A68" s="240">
        <v>2</v>
      </c>
      <c r="B68" s="240" t="s">
        <v>312</v>
      </c>
      <c r="C68" s="295" t="s">
        <v>66</v>
      </c>
      <c r="D68" s="241" t="s">
        <v>326</v>
      </c>
      <c r="E68" s="242">
        <v>20000</v>
      </c>
      <c r="F68" s="238">
        <v>10000</v>
      </c>
      <c r="G68" s="238">
        <f t="shared" si="1"/>
        <v>30000</v>
      </c>
      <c r="J68" s="209"/>
    </row>
    <row r="69" spans="1:10" ht="25.5">
      <c r="A69" s="240">
        <v>3</v>
      </c>
      <c r="B69" s="240" t="s">
        <v>312</v>
      </c>
      <c r="C69" s="295" t="s">
        <v>68</v>
      </c>
      <c r="D69" s="241" t="s">
        <v>69</v>
      </c>
      <c r="E69" s="242">
        <v>20000</v>
      </c>
      <c r="F69" s="238"/>
      <c r="G69" s="238">
        <f t="shared" si="1"/>
        <v>20000</v>
      </c>
      <c r="J69" s="209"/>
    </row>
    <row r="70" spans="1:10" ht="38.25">
      <c r="A70" s="240">
        <v>4</v>
      </c>
      <c r="B70" s="240" t="s">
        <v>312</v>
      </c>
      <c r="C70" s="266" t="s">
        <v>70</v>
      </c>
      <c r="D70" s="241" t="s">
        <v>166</v>
      </c>
      <c r="E70" s="339">
        <v>20000</v>
      </c>
      <c r="F70" s="238"/>
      <c r="G70" s="238">
        <f t="shared" si="1"/>
        <v>20000</v>
      </c>
      <c r="J70" s="209"/>
    </row>
    <row r="71" spans="1:10" ht="51">
      <c r="A71" s="240">
        <v>5</v>
      </c>
      <c r="B71" s="240" t="s">
        <v>312</v>
      </c>
      <c r="C71" s="295" t="s">
        <v>71</v>
      </c>
      <c r="D71" s="241" t="s">
        <v>72</v>
      </c>
      <c r="E71" s="242">
        <v>50000</v>
      </c>
      <c r="F71" s="238"/>
      <c r="G71" s="238">
        <f t="shared" si="1"/>
        <v>50000</v>
      </c>
      <c r="J71" s="209"/>
    </row>
    <row r="72" spans="1:10" ht="38.25">
      <c r="A72" s="240">
        <v>6</v>
      </c>
      <c r="B72" s="240" t="s">
        <v>312</v>
      </c>
      <c r="C72" s="295" t="s">
        <v>73</v>
      </c>
      <c r="D72" s="241" t="s">
        <v>74</v>
      </c>
      <c r="E72" s="242">
        <v>20000</v>
      </c>
      <c r="F72" s="238"/>
      <c r="G72" s="238">
        <f t="shared" si="1"/>
        <v>20000</v>
      </c>
      <c r="J72" s="209"/>
    </row>
    <row r="73" spans="1:10" ht="12.75">
      <c r="A73" s="211"/>
      <c r="B73" s="211"/>
      <c r="C73" s="212" t="s">
        <v>160</v>
      </c>
      <c r="D73" s="236"/>
      <c r="E73" s="385">
        <f>SUM(E74:E83)</f>
        <v>572000</v>
      </c>
      <c r="F73" s="385">
        <f>SUM(F74:F83)</f>
        <v>200000</v>
      </c>
      <c r="G73" s="385">
        <f>SUM(G74:G83)</f>
        <v>772000</v>
      </c>
      <c r="J73" s="209"/>
    </row>
    <row r="74" spans="1:10" ht="25.5">
      <c r="A74" s="224">
        <v>1</v>
      </c>
      <c r="B74" s="217" t="s">
        <v>313</v>
      </c>
      <c r="C74" s="322" t="s">
        <v>92</v>
      </c>
      <c r="D74" s="323" t="s">
        <v>93</v>
      </c>
      <c r="E74" s="323">
        <v>150000</v>
      </c>
      <c r="F74" s="238"/>
      <c r="G74" s="238">
        <f aca="true" t="shared" si="2" ref="G74:G83">E74+F74</f>
        <v>150000</v>
      </c>
      <c r="J74" s="209"/>
    </row>
    <row r="75" spans="1:10" ht="12.75">
      <c r="A75" s="224">
        <v>2</v>
      </c>
      <c r="B75" s="217" t="s">
        <v>313</v>
      </c>
      <c r="C75" s="322" t="s">
        <v>94</v>
      </c>
      <c r="D75" s="323" t="s">
        <v>95</v>
      </c>
      <c r="E75" s="323">
        <v>28000</v>
      </c>
      <c r="F75" s="238"/>
      <c r="G75" s="238">
        <f t="shared" si="2"/>
        <v>28000</v>
      </c>
      <c r="J75" s="209"/>
    </row>
    <row r="76" spans="1:10" ht="12.75">
      <c r="A76" s="224">
        <v>3</v>
      </c>
      <c r="B76" s="217" t="s">
        <v>313</v>
      </c>
      <c r="C76" s="322" t="s">
        <v>96</v>
      </c>
      <c r="D76" s="323" t="s">
        <v>97</v>
      </c>
      <c r="E76" s="323">
        <v>15000</v>
      </c>
      <c r="F76" s="238"/>
      <c r="G76" s="238">
        <f t="shared" si="2"/>
        <v>15000</v>
      </c>
      <c r="J76" s="209"/>
    </row>
    <row r="77" spans="1:10" ht="12.75">
      <c r="A77" s="224">
        <v>4</v>
      </c>
      <c r="B77" s="217" t="s">
        <v>313</v>
      </c>
      <c r="C77" s="322" t="s">
        <v>99</v>
      </c>
      <c r="D77" s="323" t="s">
        <v>98</v>
      </c>
      <c r="E77" s="323">
        <v>56000</v>
      </c>
      <c r="F77" s="238"/>
      <c r="G77" s="238">
        <f t="shared" si="2"/>
        <v>56000</v>
      </c>
      <c r="J77" s="209"/>
    </row>
    <row r="78" spans="1:10" ht="12.75">
      <c r="A78" s="224">
        <v>5</v>
      </c>
      <c r="B78" s="217" t="s">
        <v>313</v>
      </c>
      <c r="C78" s="322" t="s">
        <v>100</v>
      </c>
      <c r="D78" s="323" t="s">
        <v>101</v>
      </c>
      <c r="E78" s="323">
        <v>110000</v>
      </c>
      <c r="F78" s="238"/>
      <c r="G78" s="238">
        <f t="shared" si="2"/>
        <v>110000</v>
      </c>
      <c r="J78" s="209"/>
    </row>
    <row r="79" spans="1:10" ht="12.75">
      <c r="A79" s="224">
        <v>6</v>
      </c>
      <c r="B79" s="217" t="s">
        <v>313</v>
      </c>
      <c r="C79" s="322" t="s">
        <v>102</v>
      </c>
      <c r="D79" s="323" t="s">
        <v>103</v>
      </c>
      <c r="E79" s="323">
        <v>100000</v>
      </c>
      <c r="F79" s="238"/>
      <c r="G79" s="238">
        <f t="shared" si="2"/>
        <v>100000</v>
      </c>
      <c r="J79" s="209"/>
    </row>
    <row r="80" spans="1:10" ht="12.75">
      <c r="A80" s="224">
        <v>7</v>
      </c>
      <c r="B80" s="217" t="s">
        <v>313</v>
      </c>
      <c r="C80" s="219" t="s">
        <v>104</v>
      </c>
      <c r="D80" s="238" t="s">
        <v>105</v>
      </c>
      <c r="E80" s="220">
        <v>8500</v>
      </c>
      <c r="F80" s="238"/>
      <c r="G80" s="238">
        <f t="shared" si="2"/>
        <v>8500</v>
      </c>
      <c r="J80" s="209"/>
    </row>
    <row r="81" spans="1:10" ht="12.75">
      <c r="A81" s="224">
        <v>8</v>
      </c>
      <c r="B81" s="217" t="s">
        <v>313</v>
      </c>
      <c r="C81" s="219" t="s">
        <v>120</v>
      </c>
      <c r="D81" s="238" t="s">
        <v>107</v>
      </c>
      <c r="E81" s="220">
        <v>4500</v>
      </c>
      <c r="F81" s="238"/>
      <c r="G81" s="238">
        <f t="shared" si="2"/>
        <v>4500</v>
      </c>
      <c r="J81" s="209"/>
    </row>
    <row r="82" spans="1:10" ht="12.75">
      <c r="A82" s="224">
        <v>9</v>
      </c>
      <c r="B82" s="217" t="s">
        <v>313</v>
      </c>
      <c r="C82" s="219"/>
      <c r="D82" s="219" t="s">
        <v>301</v>
      </c>
      <c r="E82" s="220">
        <v>100000</v>
      </c>
      <c r="F82" s="238"/>
      <c r="G82" s="238">
        <f t="shared" si="2"/>
        <v>100000</v>
      </c>
      <c r="J82" s="209"/>
    </row>
    <row r="83" spans="1:10" ht="12.75">
      <c r="A83" s="224">
        <v>10</v>
      </c>
      <c r="B83" s="217" t="s">
        <v>313</v>
      </c>
      <c r="C83" s="219"/>
      <c r="D83" s="219" t="s">
        <v>325</v>
      </c>
      <c r="E83" s="220"/>
      <c r="F83" s="238">
        <v>200000</v>
      </c>
      <c r="G83" s="238">
        <f t="shared" si="2"/>
        <v>200000</v>
      </c>
      <c r="J83" s="209"/>
    </row>
    <row r="84" spans="1:10" ht="12.75">
      <c r="A84" s="226"/>
      <c r="B84" s="226"/>
      <c r="C84" s="212" t="s">
        <v>161</v>
      </c>
      <c r="D84" s="324"/>
      <c r="E84" s="385">
        <f>E85</f>
        <v>6000</v>
      </c>
      <c r="F84" s="385">
        <f>F85</f>
        <v>0</v>
      </c>
      <c r="G84" s="385">
        <f>G85</f>
        <v>6000</v>
      </c>
      <c r="J84" s="209"/>
    </row>
    <row r="85" spans="1:10" ht="12.75">
      <c r="A85" s="217">
        <v>1</v>
      </c>
      <c r="B85" s="217" t="s">
        <v>314</v>
      </c>
      <c r="C85" s="219"/>
      <c r="D85" s="238" t="s">
        <v>77</v>
      </c>
      <c r="E85" s="239">
        <v>6000</v>
      </c>
      <c r="F85" s="238"/>
      <c r="G85" s="238">
        <f>E85+F85</f>
        <v>6000</v>
      </c>
      <c r="J85" s="209"/>
    </row>
  </sheetData>
  <autoFilter ref="A2:J85"/>
  <mergeCells count="8">
    <mergeCell ref="C40:C44"/>
    <mergeCell ref="A40:A44"/>
    <mergeCell ref="B40:B44"/>
    <mergeCell ref="A51:A58"/>
    <mergeCell ref="B51:B58"/>
    <mergeCell ref="C47:C49"/>
    <mergeCell ref="B47:B49"/>
    <mergeCell ref="A47:A49"/>
  </mergeCells>
  <printOptions horizontalCentered="1"/>
  <pageMargins left="0.38" right="0.22" top="1.21" bottom="0.37" header="0.19" footer="0.2362204724409449"/>
  <pageSetup horizontalDpi="300" verticalDpi="300" orientation="portrait" r:id="rId1"/>
  <headerFooter alignWithMargins="0">
    <oddHeader>&amp;L&amp;"Arial,Aldin"ROMÂNIA
JUDEŢUL MUREŞ
CONSILIUL JUDEŢEAN&amp;C
&amp;"Arial,Aldin"PROGRAMUL DE REPARAŢII PE ANUL 2007&amp;R
&amp;"Arial,Aldin"ANEXA nr.4 la HCJM nr.____/______&amp;"Arial,Obişnuit"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Adi</cp:lastModifiedBy>
  <cp:lastPrinted>2007-08-29T09:22:16Z</cp:lastPrinted>
  <dcterms:created xsi:type="dcterms:W3CDTF">2006-07-27T04:48:49Z</dcterms:created>
  <dcterms:modified xsi:type="dcterms:W3CDTF">2007-09-06T10:24:29Z</dcterms:modified>
  <cp:category/>
  <cp:version/>
  <cp:contentType/>
  <cp:contentStatus/>
</cp:coreProperties>
</file>