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7425" activeTab="0"/>
  </bookViews>
  <sheets>
    <sheet name="anexa 8f" sheetId="1" r:id="rId1"/>
  </sheets>
  <definedNames>
    <definedName name="_xlnm._FilterDatabase" localSheetId="0" hidden="1">'anexa 8f'!$A$2:$G$110</definedName>
    <definedName name="_xlnm.Print_Titles" localSheetId="0">'anexa 8f'!$1:$2</definedName>
  </definedNames>
  <calcPr fullCalcOnLoad="1"/>
</workbook>
</file>

<file path=xl/sharedStrings.xml><?xml version="1.0" encoding="utf-8"?>
<sst xmlns="http://schemas.openxmlformats.org/spreadsheetml/2006/main" count="153" uniqueCount="146">
  <si>
    <t>Nr. crt.</t>
  </si>
  <si>
    <t>Unitate / Obiectiv</t>
  </si>
  <si>
    <t>Denumirea lucrării</t>
  </si>
  <si>
    <t>1</t>
  </si>
  <si>
    <t>3</t>
  </si>
  <si>
    <t xml:space="preserve">CONSILIUL JUDETEAN MURES   </t>
  </si>
  <si>
    <t>CAPITOL 51</t>
  </si>
  <si>
    <t>Sediul administrativ</t>
  </si>
  <si>
    <t>Reparaţii boltă şi restaurare hol la intrarea principală</t>
  </si>
  <si>
    <t>Reparaţii instalaţii electrice</t>
  </si>
  <si>
    <t>Reparaţii exterioare</t>
  </si>
  <si>
    <t xml:space="preserve">Imobil str. Primăriei nr.2  </t>
  </si>
  <si>
    <t xml:space="preserve">Reparaţii tâmplărie </t>
  </si>
  <si>
    <t>Autovehicule, calculatoare,imprimante, copiatoare, centrală termică</t>
  </si>
  <si>
    <t>Reparaţii curente</t>
  </si>
  <si>
    <t>SERVICIUL PUBLIC de PAZĂ a OBIECTIVELOR de INTERES JUDEŢEAN MUREŞ</t>
  </si>
  <si>
    <t>Igienizări</t>
  </si>
  <si>
    <t>CENTRUL ŞCOLAR PENTRU EDUCAŢIE INCLUZIVĂ NR.1</t>
  </si>
  <si>
    <t>Clădirea Centrului Şcolar ptr. Educaţie Incluzivă nr.1</t>
  </si>
  <si>
    <t>Igienizare bloc alimentar şi grupuri sanitare</t>
  </si>
  <si>
    <t>Reparaţii mijloc de transport elevi</t>
  </si>
  <si>
    <t>CENTRUL ŞCOLAR PENTRU EDUCAŢIE INCLUZIVĂ NR.2</t>
  </si>
  <si>
    <t>CENTRUL ŞCOLAR DE EDUCAŢIE INCLUZIVĂ NR.3 S.A.M. REGHIN</t>
  </si>
  <si>
    <t>Clădirea şcolii</t>
  </si>
  <si>
    <t xml:space="preserve">UNITATI  DE  CULTURA      </t>
  </si>
  <si>
    <t>Ansamblul Artistic Profesionist "Mureşul"</t>
  </si>
  <si>
    <t>Sală spectacole B-dul 1848</t>
  </si>
  <si>
    <t>Zugrăvit hol, tavan fals, lambriuri</t>
  </si>
  <si>
    <t>Autocar</t>
  </si>
  <si>
    <t>Reparaţii sistem frânare, montat parbriz, etc.</t>
  </si>
  <si>
    <t>Reparaţii Etajul I</t>
  </si>
  <si>
    <t>Palatul Culturii</t>
  </si>
  <si>
    <t>Reparat şi vopsit ferestre la sala de cor</t>
  </si>
  <si>
    <t>Verificat PRAM Palatul Culturii</t>
  </si>
  <si>
    <t>Întreţinere sistem de alarmă şi incendiu</t>
  </si>
  <si>
    <t>Scenariu pentru rezistenţă la foc în caz de incendiu</t>
  </si>
  <si>
    <t>Verificare sistem de ventilaţie şi aer condiţionat+înlocuire agent frigorific</t>
  </si>
  <si>
    <t>Reparaţii mobilier Sala de Oglinzi</t>
  </si>
  <si>
    <t>Biblioteca Judeţeană</t>
  </si>
  <si>
    <t>Renovare birou director secretariat, 2 holuri de intrare, sala de lectură periodice, 3 încăperi depozit-etajul III</t>
  </si>
  <si>
    <t>Renovare 6 încăperi subsol pivniţe-depozit</t>
  </si>
  <si>
    <t>Restaurare mobilier:dulapuri din biroul directorial (simple şi duble), biroul director, masa mare şi 5 scaune din birou director</t>
  </si>
  <si>
    <t>Secţia de artă -Palatul Culturii</t>
  </si>
  <si>
    <t>Reparaţii ferestre depozite şi săli de expoziţie din palatul Culturii, etaj III, aripa stângă</t>
  </si>
  <si>
    <t>Secţia Ştiinţele Naturii</t>
  </si>
  <si>
    <t>Reparaţii curente fostul atelier foto</t>
  </si>
  <si>
    <t>Castel Gurghiu</t>
  </si>
  <si>
    <t>Reparaţii acoperiş</t>
  </si>
  <si>
    <t>Secţia de Etnografie</t>
  </si>
  <si>
    <t>Completare sistemului de iluminat expoziţional pentru sala mare</t>
  </si>
  <si>
    <t>Reparaţii săli depozit lemn de la parter</t>
  </si>
  <si>
    <t>Înlocuire tablou electric general pentru branşament şi tablouri electrice de distribuţie curent electric</t>
  </si>
  <si>
    <t>Reparaţia şi amenajarea subsolului-spaţiu destinat centralei termice</t>
  </si>
  <si>
    <t>Sediul administrativ str. Mărăşti nr. 8</t>
  </si>
  <si>
    <t>Instalaţie alimentare cu apă Laborator restaurare</t>
  </si>
  <si>
    <t xml:space="preserve">D.G.A.S.P.C. MUREŞ   </t>
  </si>
  <si>
    <t>CSCDN Sighisoara</t>
  </si>
  <si>
    <t>TOTAL</t>
  </si>
  <si>
    <t>CRCDN - Tg. Mures</t>
  </si>
  <si>
    <t>Reparaţii curente (reparaţii horn, reparaţii şi vopsire poartă şi gard faţă, şlefuire şi lăcuire geamuri) CRCDN - PIN 2 - str. Slatina nr. 13</t>
  </si>
  <si>
    <t>Repararea instalaţiei de încălzire CRCDN - PIN 2 - str. Turnu Roşu nr. 2/A</t>
  </si>
  <si>
    <t>Zugrăvirea interioară a clădirii CRCDN Trebely 3</t>
  </si>
  <si>
    <t>CRRN Călugăreni</t>
  </si>
  <si>
    <t>Reparaţii băi şi grupuri sanitare CRRN CALUGĂRENI</t>
  </si>
  <si>
    <t xml:space="preserve">Renovare magazie de alimente CRRN CALUGĂRENI </t>
  </si>
  <si>
    <t>Reparaţii gard de sârmă</t>
  </si>
  <si>
    <t>Reparaţie şi vopsire gard de lemn</t>
  </si>
  <si>
    <t>CIA Reghin</t>
  </si>
  <si>
    <t>CIA Reghin - Casa Sperantei</t>
  </si>
  <si>
    <t>Igienizare camere</t>
  </si>
  <si>
    <t>CRRN Reghin</t>
  </si>
  <si>
    <t>Înlocuit ciotârne şi jgheaburi</t>
  </si>
  <si>
    <t>Căminul pentru persoane vârstnice Ideciu de Jos</t>
  </si>
  <si>
    <t>Atelier, Complex , Spălătorie</t>
  </si>
  <si>
    <t>Reparaţii curente, igienizare</t>
  </si>
  <si>
    <t>Camera Agricola</t>
  </si>
  <si>
    <t xml:space="preserve">AEROPORT                                                        </t>
  </si>
  <si>
    <t xml:space="preserve">Balizaj obstacolare bloc militari                                  </t>
  </si>
  <si>
    <t xml:space="preserve">Copertina la faţada sudică a aerogării   </t>
  </si>
  <si>
    <t xml:space="preserve">
Cap. bug.</t>
  </si>
  <si>
    <t>Propus 2011</t>
  </si>
  <si>
    <t xml:space="preserve">TOTAL REPARATII, din care:                                                                </t>
  </si>
  <si>
    <t>Sediu str.Călăraşilor nr.46</t>
  </si>
  <si>
    <t>CAPITOL 60 Centrul Militar</t>
  </si>
  <si>
    <t>Clădirea str. Mărăşti nr.13</t>
  </si>
  <si>
    <t>Reparatii uşi şi geamuri</t>
  </si>
  <si>
    <t>Clădirea Centrului Şcolar ptr. Educaţie Incluzivă nr.2</t>
  </si>
  <si>
    <t>Igienizarea şi zugrăvirea  sălilor de clasă, a grupurilor sanitare, a holurilor şi a coridoarelor</t>
  </si>
  <si>
    <t>Cladire Tîrnăveni</t>
  </si>
  <si>
    <t>Reparaţii curente exterioare</t>
  </si>
  <si>
    <t>Reparaţii curente si igienizări interioare</t>
  </si>
  <si>
    <t xml:space="preserve">Muzeul Judeţean MUREŞ                             </t>
  </si>
  <si>
    <t>Renovare: 1 încăpere secţia prelucrare, 2 încăperi legătorie, 1 încăpere informatizare, 1 încăpere contabilitate etajul II</t>
  </si>
  <si>
    <t>Repararea auto Citroen din dotarea instituţiei ( telescoape faţă, spate, plăcuţe de frână, sistem climatizare )</t>
  </si>
  <si>
    <t xml:space="preserve">Izolare fonică spre ambii vecini - str. Slatina-  </t>
  </si>
  <si>
    <t>Reparaţii,reabilitări clădiri, schimbare,vopsire uşi şi ferestre CRRN CALUGĂRENI</t>
  </si>
  <si>
    <t>Igienizare camere , bucătărie, sală de mese, hol</t>
  </si>
  <si>
    <t>Reparaţii exterioare clădire CIA Casa Speranţei</t>
  </si>
  <si>
    <t>Lucrări tubulatură cazan centrală termică</t>
  </si>
  <si>
    <t>Montare copertină la bucătărie</t>
  </si>
  <si>
    <t>Reabilitare conducte apă</t>
  </si>
  <si>
    <t>Montare lămpi pt iluminat exterior</t>
  </si>
  <si>
    <t>Proiect tehnic şi execuţie reparaţii dale izolate pistă de aterizare-decolare 2000 mp</t>
  </si>
  <si>
    <t xml:space="preserve">Înlocuire învelitoare şi jgheaburi la salonul VIP sosiri </t>
  </si>
  <si>
    <t>Influenţe</t>
  </si>
  <si>
    <t>Valori rectificate</t>
  </si>
  <si>
    <t>Zugrăveli interioare</t>
  </si>
  <si>
    <t>Cetatea Medievală</t>
  </si>
  <si>
    <t>Reparaţii instalaţia electrică Sala de Oglinzi</t>
  </si>
  <si>
    <t>Reparaţii curente subsol+etajul I</t>
  </si>
  <si>
    <t>Reparaţii curente parter</t>
  </si>
  <si>
    <t>Reparaţii săli etajul I cu schimbarea infrastructurii şi montarea corpurilor de iluminat</t>
  </si>
  <si>
    <t xml:space="preserve">Măsurători topografice parc </t>
  </si>
  <si>
    <t>Reparaţii şi înlocuire duşumea scenă</t>
  </si>
  <si>
    <t>Reparaţii faţadă+acoperiş</t>
  </si>
  <si>
    <t>Restaurare holul mare+casa scărilor</t>
  </si>
  <si>
    <t>Clădire str. Călăraşilor nr. 46</t>
  </si>
  <si>
    <t>Reparaţii curte garaj</t>
  </si>
  <si>
    <t>CAPITOL 67</t>
  </si>
  <si>
    <t>Imobil Şcoala de Arte - P-ţa Trandafirilor nr. 5</t>
  </si>
  <si>
    <t>Reparaţia sălilor de la etajul III Palatul Culturii, Galeria de artă clasică Românească</t>
  </si>
  <si>
    <t>Renovarea camerei de oaspeţi şi a biroului angajaţilor Filarmonicii</t>
  </si>
  <si>
    <t xml:space="preserve">Restaurarea frescei baroce din sala IV aripa estică a Muzeului de Istorie şi Arheologie </t>
  </si>
  <si>
    <t xml:space="preserve">Montarea şi modernizarea ferestrelor de la etajul Muzeului de Istorie şi Arheologie </t>
  </si>
  <si>
    <t>Muzeul de Etnografie (Palatul Toldalagi)</t>
  </si>
  <si>
    <t xml:space="preserve">Renovarea faţadelor, a jgheaburilor şi burlanelor Muzeului de Istorie şi Arheologie </t>
  </si>
  <si>
    <t>Lucrări de reparaţii şi igienizări</t>
  </si>
  <si>
    <t>Reparaţii acoperiş CRCDN Tg. Mureş (str. Trebely nr.3)</t>
  </si>
  <si>
    <t>Reparaţii şi igienizări CRCDN Tg. Mureş + Ceuaş</t>
  </si>
  <si>
    <t>Reparaţii şi igienizări la Centrul Maternal MATERNA</t>
  </si>
  <si>
    <t>CIA Sighişoara</t>
  </si>
  <si>
    <t>Înlocuire a parchetului deteriorat dormitoare</t>
  </si>
  <si>
    <t>Înlocuire duşumea</t>
  </si>
  <si>
    <t>Sală de repetiţii B-dul 1848</t>
  </si>
  <si>
    <t xml:space="preserve"> Biroul de Informare Recrutare</t>
  </si>
  <si>
    <t>Creare acces direct şi liber din str. Mihai Eminescu nr. 29</t>
  </si>
  <si>
    <t xml:space="preserve">Parcare Spital Clinic Judeţean de Urgenţă </t>
  </si>
  <si>
    <t>Reparaţii</t>
  </si>
  <si>
    <t xml:space="preserve">Reparaţii </t>
  </si>
  <si>
    <t>BIBLIOTECA JUDEŢEANĂ</t>
  </si>
  <si>
    <t>Reparaţii curente instalaţie de apă</t>
  </si>
  <si>
    <t>Filiala Dîmbu Pietros</t>
  </si>
  <si>
    <t>Gherede ferestre sala de cor, parter, expoziţie artă etajul III</t>
  </si>
  <si>
    <t>Reparaţii electrice, recondiţionare geamuri,renovare sala IT</t>
  </si>
  <si>
    <t>Reparaţii instalaţia electrică</t>
  </si>
  <si>
    <t>Ghedere ferestre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</si>
</sst>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2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4" fillId="22" borderId="10" xfId="0" applyFont="1" applyFill="1" applyBorder="1" applyAlignment="1">
      <alignment horizontal="center" vertical="center" wrapText="1"/>
    </xf>
    <xf numFmtId="0" fontId="4" fillId="22" borderId="10" xfId="0" applyFont="1" applyFill="1" applyBorder="1" applyAlignment="1">
      <alignment horizontal="left" vertical="center" wrapText="1"/>
    </xf>
    <xf numFmtId="3" fontId="4" fillId="22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4" fillId="24" borderId="10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left" vertical="center" wrapText="1"/>
    </xf>
    <xf numFmtId="3" fontId="5" fillId="24" borderId="10" xfId="0" applyNumberFormat="1" applyFont="1" applyFill="1" applyBorder="1" applyAlignment="1">
      <alignment horizontal="left" vertical="center" wrapText="1"/>
    </xf>
    <xf numFmtId="0" fontId="4" fillId="11" borderId="10" xfId="0" applyFont="1" applyFill="1" applyBorder="1" applyAlignment="1">
      <alignment horizontal="left" vertical="center" wrapText="1"/>
    </xf>
    <xf numFmtId="0" fontId="6" fillId="11" borderId="10" xfId="0" applyFont="1" applyFill="1" applyBorder="1" applyAlignment="1">
      <alignment horizontal="left" vertical="center" wrapText="1"/>
    </xf>
    <xf numFmtId="0" fontId="0" fillId="25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top" wrapText="1"/>
    </xf>
    <xf numFmtId="3" fontId="2" fillId="0" borderId="10" xfId="0" applyNumberFormat="1" applyFont="1" applyFill="1" applyBorder="1" applyAlignment="1">
      <alignment vertical="center" wrapText="1"/>
    </xf>
    <xf numFmtId="0" fontId="0" fillId="6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left" vertical="center" wrapText="1"/>
    </xf>
    <xf numFmtId="3" fontId="2" fillId="4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wrapText="1"/>
    </xf>
    <xf numFmtId="3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vertical="center" wrapText="1"/>
    </xf>
    <xf numFmtId="0" fontId="4" fillId="6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3" fontId="0" fillId="0" borderId="0" xfId="0" applyNumberFormat="1" applyFont="1" applyFill="1" applyAlignment="1">
      <alignment vertical="center" wrapText="1"/>
    </xf>
    <xf numFmtId="3" fontId="0" fillId="0" borderId="0" xfId="0" applyNumberFormat="1" applyFont="1" applyFill="1" applyBorder="1" applyAlignment="1">
      <alignment horizontal="right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6" fillId="11" borderId="10" xfId="0" applyFont="1" applyFill="1" applyBorder="1" applyAlignment="1">
      <alignment horizontal="right" vertical="center" wrapText="1"/>
    </xf>
    <xf numFmtId="3" fontId="0" fillId="25" borderId="10" xfId="0" applyNumberFormat="1" applyFont="1" applyFill="1" applyBorder="1" applyAlignment="1">
      <alignment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0" fillId="25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1" fontId="2" fillId="25" borderId="11" xfId="0" applyNumberFormat="1" applyFont="1" applyFill="1" applyBorder="1" applyAlignment="1">
      <alignment horizontal="center" vertical="center" wrapText="1"/>
    </xf>
    <xf numFmtId="0" fontId="4" fillId="22" borderId="10" xfId="0" applyFont="1" applyFill="1" applyBorder="1" applyAlignment="1">
      <alignment horizontal="right" vertical="center" wrapText="1"/>
    </xf>
    <xf numFmtId="3" fontId="4" fillId="22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4" fillId="24" borderId="10" xfId="0" applyFont="1" applyFill="1" applyBorder="1" applyAlignment="1">
      <alignment horizontal="right" vertical="center" wrapText="1"/>
    </xf>
    <xf numFmtId="3" fontId="4" fillId="24" borderId="10" xfId="0" applyNumberFormat="1" applyFont="1" applyFill="1" applyBorder="1" applyAlignment="1">
      <alignment horizontal="right" vertical="center" wrapText="1"/>
    </xf>
    <xf numFmtId="0" fontId="5" fillId="24" borderId="10" xfId="0" applyFont="1" applyFill="1" applyBorder="1" applyAlignment="1">
      <alignment horizontal="right" vertical="center" wrapText="1"/>
    </xf>
    <xf numFmtId="3" fontId="5" fillId="24" borderId="10" xfId="0" applyNumberFormat="1" applyFont="1" applyFill="1" applyBorder="1" applyAlignment="1">
      <alignment horizontal="right" vertical="center" wrapText="1"/>
    </xf>
    <xf numFmtId="0" fontId="0" fillId="25" borderId="10" xfId="0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3" fontId="2" fillId="11" borderId="10" xfId="0" applyNumberFormat="1" applyFont="1" applyFill="1" applyBorder="1" applyAlignment="1">
      <alignment horizontal="right" vertical="center" wrapText="1"/>
    </xf>
    <xf numFmtId="3" fontId="2" fillId="25" borderId="10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3" fontId="2" fillId="25" borderId="10" xfId="0" applyNumberFormat="1" applyFont="1" applyFill="1" applyBorder="1" applyAlignment="1" quotePrefix="1">
      <alignment horizontal="right" vertical="center" wrapText="1"/>
    </xf>
    <xf numFmtId="0" fontId="0" fillId="6" borderId="10" xfId="0" applyFont="1" applyFill="1" applyBorder="1" applyAlignment="1">
      <alignment horizontal="right" vertical="center" wrapText="1"/>
    </xf>
    <xf numFmtId="3" fontId="4" fillId="6" borderId="10" xfId="0" applyNumberFormat="1" applyFont="1" applyFill="1" applyBorder="1" applyAlignment="1">
      <alignment horizontal="right" vertical="center" wrapText="1"/>
    </xf>
    <xf numFmtId="0" fontId="0" fillId="25" borderId="10" xfId="0" applyFont="1" applyFill="1" applyBorder="1" applyAlignment="1">
      <alignment horizontal="right" vertical="center" wrapText="1"/>
    </xf>
    <xf numFmtId="0" fontId="2" fillId="4" borderId="10" xfId="0" applyFont="1" applyFill="1" applyBorder="1" applyAlignment="1">
      <alignment horizontal="right" vertical="center" wrapText="1"/>
    </xf>
    <xf numFmtId="3" fontId="2" fillId="4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top" wrapText="1"/>
    </xf>
    <xf numFmtId="0" fontId="3" fillId="0" borderId="12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3" fontId="3" fillId="0" borderId="12" xfId="0" applyNumberFormat="1" applyFont="1" applyFill="1" applyBorder="1" applyAlignment="1">
      <alignment horizontal="left" vertical="center" wrapText="1"/>
    </xf>
    <xf numFmtId="3" fontId="3" fillId="0" borderId="12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left" vertical="center" wrapText="1"/>
    </xf>
    <xf numFmtId="3" fontId="0" fillId="0" borderId="10" xfId="0" applyNumberFormat="1" applyFill="1" applyBorder="1" applyAlignment="1">
      <alignment horizontal="left" vertical="center" wrapText="1"/>
    </xf>
    <xf numFmtId="3" fontId="0" fillId="0" borderId="10" xfId="0" applyNumberFormat="1" applyFill="1" applyBorder="1" applyAlignment="1">
      <alignment vertical="center" wrapText="1"/>
    </xf>
    <xf numFmtId="0" fontId="4" fillId="11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3" fontId="0" fillId="0" borderId="10" xfId="0" applyNumberFormat="1" applyFill="1" applyBorder="1" applyAlignment="1">
      <alignment vertical="top" wrapText="1"/>
    </xf>
    <xf numFmtId="0" fontId="4" fillId="6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center" wrapText="1"/>
    </xf>
    <xf numFmtId="0" fontId="0" fillId="25" borderId="10" xfId="0" applyFill="1" applyBorder="1" applyAlignment="1">
      <alignment horizontal="left" vertical="center" wrapText="1"/>
    </xf>
    <xf numFmtId="0" fontId="4" fillId="6" borderId="10" xfId="0" applyFont="1" applyFill="1" applyBorder="1" applyAlignment="1">
      <alignment horizontal="right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left" vertical="center" wrapText="1"/>
    </xf>
    <xf numFmtId="3" fontId="4" fillId="6" borderId="10" xfId="0" applyNumberFormat="1" applyFont="1" applyFill="1" applyBorder="1" applyAlignment="1">
      <alignment horizontal="left" vertical="center" wrapText="1"/>
    </xf>
    <xf numFmtId="3" fontId="4" fillId="6" borderId="10" xfId="0" applyNumberFormat="1" applyFont="1" applyFill="1" applyBorder="1" applyAlignment="1">
      <alignment horizontal="right" vertical="center" wrapText="1"/>
    </xf>
    <xf numFmtId="3" fontId="4" fillId="6" borderId="10" xfId="0" applyNumberFormat="1" applyFont="1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0" fontId="0" fillId="0" borderId="10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2" fillId="25" borderId="14" xfId="0" applyFont="1" applyFill="1" applyBorder="1" applyAlignment="1">
      <alignment horizontal="center" vertical="center" wrapText="1"/>
    </xf>
    <xf numFmtId="0" fontId="2" fillId="25" borderId="15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0" xfId="0" applyFont="1" applyBorder="1" applyAlignment="1">
      <alignment horizontal="left" vertical="top" wrapText="1"/>
    </xf>
    <xf numFmtId="3" fontId="0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vertical="center" wrapText="1"/>
    </xf>
    <xf numFmtId="0" fontId="0" fillId="0" borderId="14" xfId="0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Currency" xfId="54"/>
    <cellStyle name="Currency [0]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3"/>
  <sheetViews>
    <sheetView tabSelected="1" workbookViewId="0" topLeftCell="A1">
      <pane xSplit="3" ySplit="2" topLeftCell="D31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35" sqref="C35:C47"/>
    </sheetView>
  </sheetViews>
  <sheetFormatPr defaultColWidth="9.140625" defaultRowHeight="12.75"/>
  <cols>
    <col min="1" max="1" width="4.140625" style="33" customWidth="1"/>
    <col min="2" max="2" width="5.8515625" style="34" customWidth="1"/>
    <col min="3" max="3" width="30.00390625" style="35" customWidth="1"/>
    <col min="4" max="4" width="51.7109375" style="36" customWidth="1"/>
    <col min="5" max="6" width="8.8515625" style="35" customWidth="1"/>
    <col min="7" max="7" width="10.28125" style="35" customWidth="1"/>
    <col min="8" max="16384" width="9.140625" style="28" customWidth="1"/>
  </cols>
  <sheetData>
    <row r="1" spans="1:7" ht="39" thickBot="1">
      <c r="A1" s="44" t="s">
        <v>0</v>
      </c>
      <c r="B1" s="45" t="s">
        <v>79</v>
      </c>
      <c r="C1" s="45" t="s">
        <v>1</v>
      </c>
      <c r="D1" s="46" t="s">
        <v>2</v>
      </c>
      <c r="E1" s="47" t="s">
        <v>80</v>
      </c>
      <c r="F1" s="47" t="s">
        <v>104</v>
      </c>
      <c r="G1" s="47" t="s">
        <v>105</v>
      </c>
    </row>
    <row r="2" spans="1:7" ht="13.5" thickBot="1">
      <c r="A2" s="44">
        <v>0</v>
      </c>
      <c r="B2" s="45" t="s">
        <v>3</v>
      </c>
      <c r="C2" s="44">
        <v>2</v>
      </c>
      <c r="D2" s="45" t="s">
        <v>4</v>
      </c>
      <c r="E2" s="44">
        <v>4</v>
      </c>
      <c r="F2" s="44">
        <v>5</v>
      </c>
      <c r="G2" s="44">
        <v>6</v>
      </c>
    </row>
    <row r="3" spans="1:7" ht="12.75">
      <c r="A3" s="70"/>
      <c r="B3" s="71"/>
      <c r="C3" s="72" t="s">
        <v>81</v>
      </c>
      <c r="D3" s="73"/>
      <c r="E3" s="74">
        <f>E4+E17+E19+E22+E25+E28+E72+E102+E106+E104</f>
        <v>4109000</v>
      </c>
      <c r="F3" s="74">
        <f>F4+F17+F19+F22+F25+F28+F72+F102+F106+F104</f>
        <v>7000</v>
      </c>
      <c r="G3" s="74">
        <f>G4+G17+G19+G22+G25+G28+G72+G102+G106+G104</f>
        <v>4116000</v>
      </c>
    </row>
    <row r="4" spans="1:7" ht="12.75">
      <c r="A4" s="48"/>
      <c r="B4" s="1"/>
      <c r="C4" s="2" t="s">
        <v>5</v>
      </c>
      <c r="D4" s="3"/>
      <c r="E4" s="49">
        <f>E5+E12+E15</f>
        <v>1260000</v>
      </c>
      <c r="F4" s="49">
        <f>F5+F12+F15</f>
        <v>0</v>
      </c>
      <c r="G4" s="49">
        <f>G5+G12+G15</f>
        <v>1260000</v>
      </c>
    </row>
    <row r="5" spans="1:7" ht="12.75">
      <c r="A5" s="50"/>
      <c r="B5" s="26"/>
      <c r="C5" s="4" t="s">
        <v>6</v>
      </c>
      <c r="D5" s="5"/>
      <c r="E5" s="51">
        <f>SUM(E6:E11)</f>
        <v>1085000</v>
      </c>
      <c r="F5" s="51">
        <f>SUM(F6:F11)</f>
        <v>0</v>
      </c>
      <c r="G5" s="51">
        <f>SUM(G6:G11)</f>
        <v>1085000</v>
      </c>
    </row>
    <row r="6" spans="1:7" ht="12.75" customHeight="1">
      <c r="A6" s="42">
        <v>1</v>
      </c>
      <c r="B6" s="115">
        <v>51</v>
      </c>
      <c r="C6" s="116" t="s">
        <v>7</v>
      </c>
      <c r="D6" s="29" t="s">
        <v>8</v>
      </c>
      <c r="E6" s="31">
        <v>266000</v>
      </c>
      <c r="F6" s="31"/>
      <c r="G6" s="31">
        <f aca="true" t="shared" si="0" ref="G6:G11">E6+F6</f>
        <v>266000</v>
      </c>
    </row>
    <row r="7" spans="1:7" ht="12.75">
      <c r="A7" s="42">
        <v>2</v>
      </c>
      <c r="B7" s="115"/>
      <c r="C7" s="116"/>
      <c r="D7" s="29" t="s">
        <v>9</v>
      </c>
      <c r="E7" s="31">
        <v>29000</v>
      </c>
      <c r="F7" s="31"/>
      <c r="G7" s="31">
        <f t="shared" si="0"/>
        <v>29000</v>
      </c>
    </row>
    <row r="8" spans="1:7" ht="12.75">
      <c r="A8" s="42">
        <v>3</v>
      </c>
      <c r="B8" s="115"/>
      <c r="C8" s="116"/>
      <c r="D8" s="29" t="s">
        <v>10</v>
      </c>
      <c r="E8" s="31">
        <v>250000</v>
      </c>
      <c r="F8" s="31"/>
      <c r="G8" s="31">
        <f t="shared" si="0"/>
        <v>250000</v>
      </c>
    </row>
    <row r="9" spans="1:7" ht="12.75">
      <c r="A9" s="42">
        <v>4</v>
      </c>
      <c r="B9" s="25">
        <v>51</v>
      </c>
      <c r="C9" s="27" t="s">
        <v>11</v>
      </c>
      <c r="D9" s="29" t="s">
        <v>12</v>
      </c>
      <c r="E9" s="31">
        <v>450000</v>
      </c>
      <c r="F9" s="31"/>
      <c r="G9" s="31">
        <f t="shared" si="0"/>
        <v>450000</v>
      </c>
    </row>
    <row r="10" spans="1:7" ht="12.75">
      <c r="A10" s="42">
        <v>5</v>
      </c>
      <c r="B10" s="25">
        <v>51</v>
      </c>
      <c r="C10" s="75" t="s">
        <v>116</v>
      </c>
      <c r="D10" s="76" t="s">
        <v>117</v>
      </c>
      <c r="E10" s="31">
        <v>10000</v>
      </c>
      <c r="F10" s="31"/>
      <c r="G10" s="31">
        <f t="shared" si="0"/>
        <v>10000</v>
      </c>
    </row>
    <row r="11" spans="1:7" ht="25.5">
      <c r="A11" s="42">
        <v>6</v>
      </c>
      <c r="B11" s="25">
        <v>51</v>
      </c>
      <c r="C11" s="75" t="s">
        <v>136</v>
      </c>
      <c r="D11" s="76" t="s">
        <v>137</v>
      </c>
      <c r="E11" s="31">
        <v>80000</v>
      </c>
      <c r="F11" s="31"/>
      <c r="G11" s="31">
        <f t="shared" si="0"/>
        <v>80000</v>
      </c>
    </row>
    <row r="12" spans="1:7" ht="12.75">
      <c r="A12" s="52"/>
      <c r="B12" s="6"/>
      <c r="C12" s="4" t="s">
        <v>83</v>
      </c>
      <c r="D12" s="5"/>
      <c r="E12" s="51">
        <f>SUM(E13:E14)</f>
        <v>15000</v>
      </c>
      <c r="F12" s="51">
        <f>SUM(F13:F14)</f>
        <v>0</v>
      </c>
      <c r="G12" s="51">
        <f>SUM(G13:G14)</f>
        <v>15000</v>
      </c>
    </row>
    <row r="13" spans="1:7" ht="38.25">
      <c r="A13" s="53">
        <v>6</v>
      </c>
      <c r="B13" s="20">
        <v>60</v>
      </c>
      <c r="C13" s="30" t="s">
        <v>13</v>
      </c>
      <c r="D13" s="29" t="s">
        <v>14</v>
      </c>
      <c r="E13" s="31">
        <v>5000</v>
      </c>
      <c r="F13" s="31"/>
      <c r="G13" s="31">
        <f>E13+F13</f>
        <v>5000</v>
      </c>
    </row>
    <row r="14" spans="1:7" ht="12.75">
      <c r="A14" s="53">
        <v>7</v>
      </c>
      <c r="B14" s="20">
        <v>60</v>
      </c>
      <c r="C14" s="92" t="s">
        <v>134</v>
      </c>
      <c r="D14" s="76" t="s">
        <v>135</v>
      </c>
      <c r="E14" s="31">
        <v>10000</v>
      </c>
      <c r="F14" s="31"/>
      <c r="G14" s="31">
        <f>E14+F14</f>
        <v>10000</v>
      </c>
    </row>
    <row r="15" spans="1:7" ht="12.75">
      <c r="A15" s="52"/>
      <c r="B15" s="6"/>
      <c r="C15" s="4" t="s">
        <v>118</v>
      </c>
      <c r="D15" s="5"/>
      <c r="E15" s="51">
        <f>SUM(E16)</f>
        <v>160000</v>
      </c>
      <c r="F15" s="51">
        <f>SUM(F16)</f>
        <v>0</v>
      </c>
      <c r="G15" s="51">
        <f>SUM(G16)</f>
        <v>160000</v>
      </c>
    </row>
    <row r="16" spans="1:7" ht="25.5">
      <c r="A16" s="53">
        <v>8</v>
      </c>
      <c r="B16" s="20">
        <v>67</v>
      </c>
      <c r="C16" s="92" t="s">
        <v>119</v>
      </c>
      <c r="D16" s="76" t="s">
        <v>138</v>
      </c>
      <c r="E16" s="31">
        <v>160000</v>
      </c>
      <c r="F16" s="31"/>
      <c r="G16" s="31">
        <f>E16+F16</f>
        <v>160000</v>
      </c>
    </row>
    <row r="17" spans="1:7" ht="38.25">
      <c r="A17" s="85"/>
      <c r="B17" s="86">
        <v>54</v>
      </c>
      <c r="C17" s="87" t="s">
        <v>15</v>
      </c>
      <c r="D17" s="88"/>
      <c r="E17" s="89">
        <f>SUM(E18:E18)</f>
        <v>3000</v>
      </c>
      <c r="F17" s="89">
        <f>SUM(F18:F18)</f>
        <v>0</v>
      </c>
      <c r="G17" s="89">
        <f>SUM(G18:G18)</f>
        <v>3000</v>
      </c>
    </row>
    <row r="18" spans="1:7" ht="12.75">
      <c r="A18" s="53">
        <v>1</v>
      </c>
      <c r="B18" s="20">
        <v>54</v>
      </c>
      <c r="C18" s="8" t="s">
        <v>82</v>
      </c>
      <c r="D18" s="30" t="s">
        <v>16</v>
      </c>
      <c r="E18" s="31">
        <v>3000</v>
      </c>
      <c r="F18" s="31"/>
      <c r="G18" s="31">
        <f>E18+F18</f>
        <v>3000</v>
      </c>
    </row>
    <row r="19" spans="1:7" ht="25.5">
      <c r="A19" s="54"/>
      <c r="B19" s="9">
        <v>65</v>
      </c>
      <c r="C19" s="10" t="s">
        <v>17</v>
      </c>
      <c r="D19" s="7"/>
      <c r="E19" s="55">
        <f>SUM(E20:E21)</f>
        <v>20000</v>
      </c>
      <c r="F19" s="55">
        <f>SUM(F20:F21)</f>
        <v>0</v>
      </c>
      <c r="G19" s="55">
        <f>SUM(G20:G21)</f>
        <v>20000</v>
      </c>
    </row>
    <row r="20" spans="1:7" ht="25.5">
      <c r="A20" s="42">
        <v>1</v>
      </c>
      <c r="B20" s="25">
        <v>65</v>
      </c>
      <c r="C20" s="27" t="s">
        <v>18</v>
      </c>
      <c r="D20" s="29" t="s">
        <v>19</v>
      </c>
      <c r="E20" s="31">
        <v>19762</v>
      </c>
      <c r="F20" s="31"/>
      <c r="G20" s="31">
        <f>E20+F20</f>
        <v>19762</v>
      </c>
    </row>
    <row r="21" spans="1:7" ht="12.75">
      <c r="A21" s="42">
        <v>2</v>
      </c>
      <c r="B21" s="25">
        <v>65</v>
      </c>
      <c r="C21" s="27"/>
      <c r="D21" s="29" t="s">
        <v>20</v>
      </c>
      <c r="E21" s="31">
        <v>238</v>
      </c>
      <c r="F21" s="31"/>
      <c r="G21" s="31">
        <f>E21+F21</f>
        <v>238</v>
      </c>
    </row>
    <row r="22" spans="1:7" ht="25.5">
      <c r="A22" s="54"/>
      <c r="B22" s="9">
        <v>65</v>
      </c>
      <c r="C22" s="10" t="s">
        <v>21</v>
      </c>
      <c r="D22" s="7"/>
      <c r="E22" s="55">
        <f>SUM(E23:E24)</f>
        <v>30000</v>
      </c>
      <c r="F22" s="55">
        <f>SUM(F23:F24)</f>
        <v>0</v>
      </c>
      <c r="G22" s="55">
        <f>SUM(G23:G24)</f>
        <v>30000</v>
      </c>
    </row>
    <row r="23" spans="1:7" ht="25.5">
      <c r="A23" s="42">
        <v>1</v>
      </c>
      <c r="B23" s="25">
        <v>65</v>
      </c>
      <c r="C23" s="75" t="s">
        <v>86</v>
      </c>
      <c r="D23" s="76" t="s">
        <v>87</v>
      </c>
      <c r="E23" s="31">
        <v>20000</v>
      </c>
      <c r="F23" s="31"/>
      <c r="G23" s="31">
        <f>E23+F23</f>
        <v>20000</v>
      </c>
    </row>
    <row r="24" spans="1:7" ht="25.5">
      <c r="A24" s="42">
        <v>2</v>
      </c>
      <c r="B24" s="25">
        <v>65</v>
      </c>
      <c r="C24" s="75" t="s">
        <v>88</v>
      </c>
      <c r="D24" s="76" t="s">
        <v>87</v>
      </c>
      <c r="E24" s="31">
        <v>10000</v>
      </c>
      <c r="F24" s="31"/>
      <c r="G24" s="31">
        <f>E24+F24</f>
        <v>10000</v>
      </c>
    </row>
    <row r="25" spans="1:7" ht="38.25">
      <c r="A25" s="54"/>
      <c r="B25" s="9">
        <v>65</v>
      </c>
      <c r="C25" s="10" t="s">
        <v>22</v>
      </c>
      <c r="D25" s="7"/>
      <c r="E25" s="55">
        <f>SUM(E26:E27)</f>
        <v>110000</v>
      </c>
      <c r="F25" s="55">
        <f>SUM(F26:F27)</f>
        <v>0</v>
      </c>
      <c r="G25" s="55">
        <f>SUM(G26:G27)</f>
        <v>110000</v>
      </c>
    </row>
    <row r="26" spans="1:7" ht="12.75">
      <c r="A26" s="42">
        <v>1</v>
      </c>
      <c r="B26" s="25">
        <v>65</v>
      </c>
      <c r="C26" s="27" t="s">
        <v>23</v>
      </c>
      <c r="D26" s="77" t="s">
        <v>90</v>
      </c>
      <c r="E26" s="31">
        <v>60000</v>
      </c>
      <c r="F26" s="31"/>
      <c r="G26" s="31">
        <f>E26+F26</f>
        <v>60000</v>
      </c>
    </row>
    <row r="27" spans="1:7" ht="12.75">
      <c r="A27" s="42">
        <v>2</v>
      </c>
      <c r="B27" s="25">
        <v>65</v>
      </c>
      <c r="C27" s="27" t="s">
        <v>23</v>
      </c>
      <c r="D27" s="77" t="s">
        <v>89</v>
      </c>
      <c r="E27" s="31">
        <v>50000</v>
      </c>
      <c r="F27" s="31"/>
      <c r="G27" s="31">
        <f>E27+F27</f>
        <v>50000</v>
      </c>
    </row>
    <row r="28" spans="1:7" ht="12.75">
      <c r="A28" s="56"/>
      <c r="B28" s="11"/>
      <c r="C28" s="12" t="s">
        <v>24</v>
      </c>
      <c r="D28" s="13"/>
      <c r="E28" s="57">
        <f>E29+E34+E70</f>
        <v>1190000</v>
      </c>
      <c r="F28" s="57">
        <f>F29+F34+F70</f>
        <v>7000</v>
      </c>
      <c r="G28" s="57">
        <f>G29+G34+G70</f>
        <v>1197000</v>
      </c>
    </row>
    <row r="29" spans="1:7" ht="25.5">
      <c r="A29" s="56"/>
      <c r="B29" s="11">
        <v>67</v>
      </c>
      <c r="C29" s="12" t="s">
        <v>25</v>
      </c>
      <c r="D29" s="13"/>
      <c r="E29" s="57">
        <f>SUM(E30:E33)</f>
        <v>52000</v>
      </c>
      <c r="F29" s="57">
        <f>SUM(F30:F33)</f>
        <v>0</v>
      </c>
      <c r="G29" s="57">
        <f>SUM(G30:G33)</f>
        <v>52000</v>
      </c>
    </row>
    <row r="30" spans="1:7" ht="12.75">
      <c r="A30" s="58">
        <v>1</v>
      </c>
      <c r="B30" s="16">
        <v>67</v>
      </c>
      <c r="C30" s="84" t="s">
        <v>26</v>
      </c>
      <c r="D30" s="21" t="s">
        <v>27</v>
      </c>
      <c r="E30" s="59">
        <v>15000</v>
      </c>
      <c r="F30" s="59"/>
      <c r="G30" s="31">
        <f>E30+F30</f>
        <v>15000</v>
      </c>
    </row>
    <row r="31" spans="1:7" ht="12.75">
      <c r="A31" s="58">
        <v>2</v>
      </c>
      <c r="B31" s="16">
        <v>67</v>
      </c>
      <c r="C31" s="21" t="s">
        <v>28</v>
      </c>
      <c r="D31" s="21" t="s">
        <v>29</v>
      </c>
      <c r="E31" s="31">
        <v>15000</v>
      </c>
      <c r="F31" s="31"/>
      <c r="G31" s="31">
        <f>E31+F31</f>
        <v>15000</v>
      </c>
    </row>
    <row r="32" spans="1:7" ht="12.75">
      <c r="A32" s="58">
        <v>3</v>
      </c>
      <c r="B32" s="16">
        <v>67</v>
      </c>
      <c r="C32" s="21" t="s">
        <v>26</v>
      </c>
      <c r="D32" s="84" t="s">
        <v>113</v>
      </c>
      <c r="E32" s="31">
        <v>20000</v>
      </c>
      <c r="F32" s="31"/>
      <c r="G32" s="31">
        <f>E32+F32</f>
        <v>20000</v>
      </c>
    </row>
    <row r="33" spans="1:7" ht="12.75">
      <c r="A33" s="58">
        <v>4</v>
      </c>
      <c r="B33" s="16">
        <v>67</v>
      </c>
      <c r="C33" s="84" t="s">
        <v>133</v>
      </c>
      <c r="D33" s="84" t="s">
        <v>132</v>
      </c>
      <c r="E33" s="31">
        <v>2000</v>
      </c>
      <c r="F33" s="31"/>
      <c r="G33" s="31">
        <f>E33+F33</f>
        <v>2000</v>
      </c>
    </row>
    <row r="34" spans="1:7" ht="12.75">
      <c r="A34" s="56"/>
      <c r="B34" s="11">
        <v>67</v>
      </c>
      <c r="C34" s="12" t="s">
        <v>91</v>
      </c>
      <c r="D34" s="13"/>
      <c r="E34" s="57">
        <f>SUM(E35:E69)</f>
        <v>1138000</v>
      </c>
      <c r="F34" s="57">
        <f>SUM(F35:F69)</f>
        <v>0</v>
      </c>
      <c r="G34" s="57">
        <f>SUM(G35:G69)</f>
        <v>1138000</v>
      </c>
    </row>
    <row r="35" spans="1:7" ht="12.75">
      <c r="A35" s="42">
        <v>1</v>
      </c>
      <c r="B35" s="121">
        <v>67</v>
      </c>
      <c r="C35" s="99" t="s">
        <v>31</v>
      </c>
      <c r="D35" s="29" t="s">
        <v>30</v>
      </c>
      <c r="E35" s="31">
        <v>0</v>
      </c>
      <c r="F35" s="31"/>
      <c r="G35" s="31">
        <f aca="true" t="shared" si="1" ref="G35:G71">E35+F35</f>
        <v>0</v>
      </c>
    </row>
    <row r="36" spans="1:7" ht="12.75">
      <c r="A36" s="42">
        <v>2</v>
      </c>
      <c r="B36" s="122"/>
      <c r="C36" s="124"/>
      <c r="D36" s="29" t="s">
        <v>32</v>
      </c>
      <c r="E36" s="59">
        <v>10000</v>
      </c>
      <c r="F36" s="59">
        <v>-2100</v>
      </c>
      <c r="G36" s="31">
        <f t="shared" si="1"/>
        <v>7900</v>
      </c>
    </row>
    <row r="37" spans="1:7" ht="12.75">
      <c r="A37" s="42">
        <v>3</v>
      </c>
      <c r="B37" s="122"/>
      <c r="C37" s="124"/>
      <c r="D37" s="29" t="s">
        <v>33</v>
      </c>
      <c r="E37" s="59">
        <v>5000</v>
      </c>
      <c r="F37" s="59"/>
      <c r="G37" s="31">
        <f t="shared" si="1"/>
        <v>5000</v>
      </c>
    </row>
    <row r="38" spans="1:7" ht="12.75">
      <c r="A38" s="42">
        <v>4</v>
      </c>
      <c r="B38" s="122"/>
      <c r="C38" s="124"/>
      <c r="D38" s="29" t="s">
        <v>34</v>
      </c>
      <c r="E38" s="59">
        <v>12000</v>
      </c>
      <c r="F38" s="59"/>
      <c r="G38" s="31">
        <f t="shared" si="1"/>
        <v>12000</v>
      </c>
    </row>
    <row r="39" spans="1:7" ht="12.75" customHeight="1">
      <c r="A39" s="42">
        <v>5</v>
      </c>
      <c r="B39" s="122"/>
      <c r="C39" s="124"/>
      <c r="D39" s="29" t="s">
        <v>35</v>
      </c>
      <c r="E39" s="59">
        <v>6000</v>
      </c>
      <c r="F39" s="59"/>
      <c r="G39" s="31">
        <f t="shared" si="1"/>
        <v>6000</v>
      </c>
    </row>
    <row r="40" spans="1:7" ht="25.5">
      <c r="A40" s="42">
        <v>6</v>
      </c>
      <c r="B40" s="122"/>
      <c r="C40" s="124"/>
      <c r="D40" s="29" t="s">
        <v>36</v>
      </c>
      <c r="E40" s="59">
        <v>30000</v>
      </c>
      <c r="F40" s="59">
        <v>-10000</v>
      </c>
      <c r="G40" s="31">
        <f t="shared" si="1"/>
        <v>20000</v>
      </c>
    </row>
    <row r="41" spans="1:7" ht="12.75">
      <c r="A41" s="42">
        <v>7</v>
      </c>
      <c r="B41" s="122"/>
      <c r="C41" s="124"/>
      <c r="D41" s="76" t="s">
        <v>108</v>
      </c>
      <c r="E41" s="31">
        <v>20000</v>
      </c>
      <c r="F41" s="31">
        <v>-20000</v>
      </c>
      <c r="G41" s="31">
        <f t="shared" si="1"/>
        <v>0</v>
      </c>
    </row>
    <row r="42" spans="1:7" ht="12.75">
      <c r="A42" s="42">
        <v>8</v>
      </c>
      <c r="B42" s="122"/>
      <c r="C42" s="124"/>
      <c r="D42" s="29" t="s">
        <v>37</v>
      </c>
      <c r="E42" s="31">
        <v>215000</v>
      </c>
      <c r="F42" s="31"/>
      <c r="G42" s="31">
        <f t="shared" si="1"/>
        <v>215000</v>
      </c>
    </row>
    <row r="43" spans="1:7" ht="12.75">
      <c r="A43" s="42">
        <v>9</v>
      </c>
      <c r="B43" s="123"/>
      <c r="C43" s="125"/>
      <c r="D43" s="76" t="s">
        <v>114</v>
      </c>
      <c r="E43" s="31">
        <v>101000</v>
      </c>
      <c r="F43" s="31"/>
      <c r="G43" s="31">
        <f t="shared" si="1"/>
        <v>101000</v>
      </c>
    </row>
    <row r="44" spans="1:7" ht="12.75">
      <c r="A44" s="42">
        <v>10</v>
      </c>
      <c r="B44" s="123"/>
      <c r="C44" s="125"/>
      <c r="D44" s="76" t="s">
        <v>115</v>
      </c>
      <c r="E44" s="31">
        <v>114000</v>
      </c>
      <c r="F44" s="31"/>
      <c r="G44" s="31">
        <f t="shared" si="1"/>
        <v>114000</v>
      </c>
    </row>
    <row r="45" spans="1:7" ht="25.5">
      <c r="A45" s="42">
        <v>11</v>
      </c>
      <c r="B45" s="123"/>
      <c r="C45" s="125"/>
      <c r="D45" s="76" t="s">
        <v>120</v>
      </c>
      <c r="E45" s="31">
        <v>9470</v>
      </c>
      <c r="F45" s="31"/>
      <c r="G45" s="31">
        <f t="shared" si="1"/>
        <v>9470</v>
      </c>
    </row>
    <row r="46" spans="1:7" ht="25.5">
      <c r="A46" s="42">
        <v>12</v>
      </c>
      <c r="B46" s="123"/>
      <c r="C46" s="125"/>
      <c r="D46" s="76" t="s">
        <v>121</v>
      </c>
      <c r="E46" s="31">
        <v>22000</v>
      </c>
      <c r="F46" s="31"/>
      <c r="G46" s="31">
        <f t="shared" si="1"/>
        <v>22000</v>
      </c>
    </row>
    <row r="47" spans="1:7" ht="12.75">
      <c r="A47" s="42">
        <v>13</v>
      </c>
      <c r="B47" s="102"/>
      <c r="C47" s="109"/>
      <c r="D47" s="76" t="s">
        <v>142</v>
      </c>
      <c r="E47" s="31"/>
      <c r="F47" s="31">
        <v>8700</v>
      </c>
      <c r="G47" s="31">
        <f t="shared" si="1"/>
        <v>8700</v>
      </c>
    </row>
    <row r="48" spans="1:7" ht="25.5">
      <c r="A48" s="42">
        <v>14</v>
      </c>
      <c r="B48" s="121">
        <v>67</v>
      </c>
      <c r="C48" s="129" t="s">
        <v>38</v>
      </c>
      <c r="D48" s="29" t="s">
        <v>39</v>
      </c>
      <c r="E48" s="31">
        <v>59030</v>
      </c>
      <c r="F48" s="31"/>
      <c r="G48" s="31">
        <f t="shared" si="1"/>
        <v>59030</v>
      </c>
    </row>
    <row r="49" spans="1:7" ht="25.5">
      <c r="A49" s="42">
        <v>15</v>
      </c>
      <c r="B49" s="122"/>
      <c r="C49" s="106"/>
      <c r="D49" s="76" t="s">
        <v>92</v>
      </c>
      <c r="E49" s="31">
        <v>0</v>
      </c>
      <c r="F49" s="31"/>
      <c r="G49" s="31">
        <f t="shared" si="1"/>
        <v>0</v>
      </c>
    </row>
    <row r="50" spans="1:7" ht="12.75">
      <c r="A50" s="42">
        <v>16</v>
      </c>
      <c r="B50" s="122"/>
      <c r="C50" s="106"/>
      <c r="D50" s="29" t="s">
        <v>40</v>
      </c>
      <c r="E50" s="31">
        <v>0</v>
      </c>
      <c r="F50" s="31"/>
      <c r="G50" s="31">
        <f t="shared" si="1"/>
        <v>0</v>
      </c>
    </row>
    <row r="51" spans="1:7" ht="38.25">
      <c r="A51" s="42">
        <v>17</v>
      </c>
      <c r="B51" s="122"/>
      <c r="C51" s="106"/>
      <c r="D51" s="29" t="s">
        <v>41</v>
      </c>
      <c r="E51" s="31">
        <v>10000</v>
      </c>
      <c r="F51" s="31">
        <v>-6350</v>
      </c>
      <c r="G51" s="31">
        <f t="shared" si="1"/>
        <v>3650</v>
      </c>
    </row>
    <row r="52" spans="1:7" ht="12.75">
      <c r="A52" s="42">
        <v>18</v>
      </c>
      <c r="B52" s="102"/>
      <c r="C52" s="107"/>
      <c r="D52" s="76" t="s">
        <v>143</v>
      </c>
      <c r="E52" s="31"/>
      <c r="F52" s="31">
        <v>20000</v>
      </c>
      <c r="G52" s="31">
        <f t="shared" si="1"/>
        <v>20000</v>
      </c>
    </row>
    <row r="53" spans="1:7" ht="25.5">
      <c r="A53" s="42">
        <v>19</v>
      </c>
      <c r="B53" s="25">
        <v>67</v>
      </c>
      <c r="C53" s="92" t="s">
        <v>42</v>
      </c>
      <c r="D53" s="29" t="s">
        <v>43</v>
      </c>
      <c r="E53" s="31">
        <v>30000</v>
      </c>
      <c r="F53" s="31">
        <v>-3000</v>
      </c>
      <c r="G53" s="31">
        <f t="shared" si="1"/>
        <v>27000</v>
      </c>
    </row>
    <row r="54" spans="1:7" ht="12.75">
      <c r="A54" s="42">
        <v>20</v>
      </c>
      <c r="B54" s="25">
        <v>67</v>
      </c>
      <c r="C54" s="30" t="s">
        <v>44</v>
      </c>
      <c r="D54" s="29" t="s">
        <v>45</v>
      </c>
      <c r="E54" s="31">
        <v>5000</v>
      </c>
      <c r="F54" s="31"/>
      <c r="G54" s="31">
        <f t="shared" si="1"/>
        <v>5000</v>
      </c>
    </row>
    <row r="55" spans="1:7" ht="12.75">
      <c r="A55" s="42">
        <v>21</v>
      </c>
      <c r="B55" s="121">
        <v>67</v>
      </c>
      <c r="C55" s="108" t="s">
        <v>46</v>
      </c>
      <c r="D55" s="29" t="s">
        <v>47</v>
      </c>
      <c r="E55" s="31">
        <v>207500</v>
      </c>
      <c r="F55" s="31"/>
      <c r="G55" s="31">
        <f t="shared" si="1"/>
        <v>207500</v>
      </c>
    </row>
    <row r="56" spans="1:7" ht="12.75">
      <c r="A56" s="42">
        <v>22</v>
      </c>
      <c r="B56" s="102"/>
      <c r="C56" s="109"/>
      <c r="D56" s="76" t="s">
        <v>112</v>
      </c>
      <c r="E56" s="31">
        <v>18000</v>
      </c>
      <c r="F56" s="31"/>
      <c r="G56" s="31">
        <f t="shared" si="1"/>
        <v>18000</v>
      </c>
    </row>
    <row r="57" spans="1:7" ht="25.5">
      <c r="A57" s="42">
        <v>23</v>
      </c>
      <c r="B57" s="115">
        <v>67</v>
      </c>
      <c r="C57" s="105" t="s">
        <v>48</v>
      </c>
      <c r="D57" s="29" t="s">
        <v>49</v>
      </c>
      <c r="E57" s="31">
        <v>0</v>
      </c>
      <c r="F57" s="31"/>
      <c r="G57" s="31">
        <f t="shared" si="1"/>
        <v>0</v>
      </c>
    </row>
    <row r="58" spans="1:7" ht="12.75">
      <c r="A58" s="42">
        <v>24</v>
      </c>
      <c r="B58" s="118"/>
      <c r="C58" s="106"/>
      <c r="D58" s="29" t="s">
        <v>50</v>
      </c>
      <c r="E58" s="31">
        <v>0</v>
      </c>
      <c r="F58" s="31"/>
      <c r="G58" s="31">
        <f t="shared" si="1"/>
        <v>0</v>
      </c>
    </row>
    <row r="59" spans="1:7" ht="25.5">
      <c r="A59" s="42">
        <v>25</v>
      </c>
      <c r="B59" s="118"/>
      <c r="C59" s="106"/>
      <c r="D59" s="29" t="s">
        <v>51</v>
      </c>
      <c r="E59" s="31">
        <v>10000</v>
      </c>
      <c r="F59" s="31">
        <v>17000</v>
      </c>
      <c r="G59" s="31">
        <f t="shared" si="1"/>
        <v>27000</v>
      </c>
    </row>
    <row r="60" spans="1:7" ht="25.5">
      <c r="A60" s="42">
        <v>26</v>
      </c>
      <c r="B60" s="118"/>
      <c r="C60" s="106"/>
      <c r="D60" s="29" t="s">
        <v>52</v>
      </c>
      <c r="E60" s="31">
        <v>0</v>
      </c>
      <c r="F60" s="31"/>
      <c r="G60" s="31">
        <f t="shared" si="1"/>
        <v>0</v>
      </c>
    </row>
    <row r="61" spans="1:7" ht="25.5">
      <c r="A61" s="42">
        <v>27</v>
      </c>
      <c r="B61" s="20">
        <v>67</v>
      </c>
      <c r="C61" s="107"/>
      <c r="D61" s="76" t="s">
        <v>111</v>
      </c>
      <c r="E61" s="31">
        <v>54500</v>
      </c>
      <c r="F61" s="31"/>
      <c r="G61" s="31">
        <f t="shared" si="1"/>
        <v>54500</v>
      </c>
    </row>
    <row r="62" spans="1:7" ht="25.5">
      <c r="A62" s="42">
        <v>28</v>
      </c>
      <c r="B62" s="25">
        <v>67</v>
      </c>
      <c r="C62" s="98" t="s">
        <v>53</v>
      </c>
      <c r="D62" s="29" t="s">
        <v>54</v>
      </c>
      <c r="E62" s="31">
        <v>5000</v>
      </c>
      <c r="F62" s="31">
        <v>6450</v>
      </c>
      <c r="G62" s="31">
        <f t="shared" si="1"/>
        <v>11450</v>
      </c>
    </row>
    <row r="63" spans="1:7" ht="12.75">
      <c r="A63" s="42">
        <v>29</v>
      </c>
      <c r="B63" s="121">
        <v>67</v>
      </c>
      <c r="C63" s="99" t="s">
        <v>107</v>
      </c>
      <c r="D63" s="76" t="s">
        <v>109</v>
      </c>
      <c r="E63" s="31">
        <v>90000</v>
      </c>
      <c r="F63" s="31"/>
      <c r="G63" s="31">
        <f t="shared" si="1"/>
        <v>90000</v>
      </c>
    </row>
    <row r="64" spans="1:7" ht="12.75">
      <c r="A64" s="42">
        <v>30</v>
      </c>
      <c r="B64" s="123"/>
      <c r="C64" s="128"/>
      <c r="D64" s="76" t="s">
        <v>110</v>
      </c>
      <c r="E64" s="31">
        <v>30000</v>
      </c>
      <c r="F64" s="31"/>
      <c r="G64" s="31">
        <f t="shared" si="1"/>
        <v>30000</v>
      </c>
    </row>
    <row r="65" spans="1:7" ht="25.5">
      <c r="A65" s="42">
        <v>31</v>
      </c>
      <c r="B65" s="123"/>
      <c r="C65" s="125"/>
      <c r="D65" s="76" t="s">
        <v>122</v>
      </c>
      <c r="E65" s="31">
        <v>5000</v>
      </c>
      <c r="F65" s="31">
        <v>-1000</v>
      </c>
      <c r="G65" s="31">
        <f t="shared" si="1"/>
        <v>4000</v>
      </c>
    </row>
    <row r="66" spans="1:7" ht="25.5">
      <c r="A66" s="42">
        <v>32</v>
      </c>
      <c r="B66" s="123"/>
      <c r="C66" s="125"/>
      <c r="D66" s="76" t="s">
        <v>123</v>
      </c>
      <c r="E66" s="31">
        <v>9500</v>
      </c>
      <c r="F66" s="31"/>
      <c r="G66" s="31">
        <f t="shared" si="1"/>
        <v>9500</v>
      </c>
    </row>
    <row r="67" spans="1:7" ht="12.75">
      <c r="A67" s="42">
        <v>33</v>
      </c>
      <c r="B67" s="123"/>
      <c r="C67" s="125"/>
      <c r="D67" s="76" t="s">
        <v>144</v>
      </c>
      <c r="E67" s="31"/>
      <c r="F67" s="31">
        <v>20000</v>
      </c>
      <c r="G67" s="31">
        <f t="shared" si="1"/>
        <v>20000</v>
      </c>
    </row>
    <row r="68" spans="1:7" ht="12.75">
      <c r="A68" s="42">
        <v>34</v>
      </c>
      <c r="B68" s="102"/>
      <c r="C68" s="109"/>
      <c r="D68" s="76" t="s">
        <v>145</v>
      </c>
      <c r="E68" s="31"/>
      <c r="F68" s="31">
        <v>4900</v>
      </c>
      <c r="G68" s="31">
        <f t="shared" si="1"/>
        <v>4900</v>
      </c>
    </row>
    <row r="69" spans="1:7" ht="25.5">
      <c r="A69" s="42">
        <v>35</v>
      </c>
      <c r="B69" s="25">
        <v>67</v>
      </c>
      <c r="C69" s="91" t="s">
        <v>124</v>
      </c>
      <c r="D69" s="76" t="s">
        <v>125</v>
      </c>
      <c r="E69" s="31">
        <v>60000</v>
      </c>
      <c r="F69" s="31">
        <v>-34600</v>
      </c>
      <c r="G69" s="31">
        <f t="shared" si="1"/>
        <v>25400</v>
      </c>
    </row>
    <row r="70" spans="1:7" ht="12.75">
      <c r="A70" s="56"/>
      <c r="B70" s="11">
        <v>67</v>
      </c>
      <c r="C70" s="12" t="s">
        <v>139</v>
      </c>
      <c r="D70" s="13"/>
      <c r="E70" s="57">
        <f>SUM(E71:E71)</f>
        <v>0</v>
      </c>
      <c r="F70" s="57">
        <f>SUM(F71:F71)</f>
        <v>7000</v>
      </c>
      <c r="G70" s="57">
        <f>SUM(G71:G71)</f>
        <v>7000</v>
      </c>
    </row>
    <row r="71" spans="1:7" ht="12.75">
      <c r="A71" s="42">
        <v>1</v>
      </c>
      <c r="B71" s="25">
        <v>67</v>
      </c>
      <c r="C71" s="91" t="s">
        <v>141</v>
      </c>
      <c r="D71" s="91" t="s">
        <v>140</v>
      </c>
      <c r="E71" s="31"/>
      <c r="F71" s="31">
        <v>7000</v>
      </c>
      <c r="G71" s="31">
        <f t="shared" si="1"/>
        <v>7000</v>
      </c>
    </row>
    <row r="72" spans="1:7" ht="12.75">
      <c r="A72" s="39"/>
      <c r="B72" s="78">
        <v>68</v>
      </c>
      <c r="C72" s="14" t="s">
        <v>55</v>
      </c>
      <c r="D72" s="15"/>
      <c r="E72" s="60">
        <f>E75+E83+E89+E97+E100+E90+E101</f>
        <v>467000</v>
      </c>
      <c r="F72" s="60">
        <f>F75+F83+F89+F97+F100+F90+F101</f>
        <v>0</v>
      </c>
      <c r="G72" s="60">
        <f>G75+G83+G89+G97+G100+G90+G101</f>
        <v>467000</v>
      </c>
    </row>
    <row r="73" spans="1:7" ht="25.5">
      <c r="A73" s="42">
        <v>1</v>
      </c>
      <c r="B73" s="127">
        <v>68</v>
      </c>
      <c r="C73" s="126" t="s">
        <v>56</v>
      </c>
      <c r="D73" s="76" t="s">
        <v>93</v>
      </c>
      <c r="E73" s="31">
        <v>0</v>
      </c>
      <c r="F73" s="31"/>
      <c r="G73" s="31">
        <f>E73+F73</f>
        <v>0</v>
      </c>
    </row>
    <row r="74" spans="1:7" ht="12.75">
      <c r="A74" s="42">
        <v>2</v>
      </c>
      <c r="B74" s="123"/>
      <c r="C74" s="125"/>
      <c r="D74" s="76" t="s">
        <v>126</v>
      </c>
      <c r="E74" s="31">
        <v>4000</v>
      </c>
      <c r="F74" s="31"/>
      <c r="G74" s="31">
        <f>E74+F74</f>
        <v>4000</v>
      </c>
    </row>
    <row r="75" spans="1:7" s="80" customFormat="1" ht="12.75">
      <c r="A75" s="42"/>
      <c r="B75" s="102"/>
      <c r="C75" s="109"/>
      <c r="D75" s="79" t="s">
        <v>57</v>
      </c>
      <c r="E75" s="18">
        <f>SUM(E73:E74)</f>
        <v>4000</v>
      </c>
      <c r="F75" s="18">
        <f>SUM(F73:F74)</f>
        <v>0</v>
      </c>
      <c r="G75" s="18">
        <f>SUM(G73:G74)</f>
        <v>4000</v>
      </c>
    </row>
    <row r="76" spans="1:7" ht="12.75">
      <c r="A76" s="42">
        <v>3</v>
      </c>
      <c r="B76" s="119">
        <v>68</v>
      </c>
      <c r="C76" s="117" t="s">
        <v>58</v>
      </c>
      <c r="D76" s="81" t="s">
        <v>94</v>
      </c>
      <c r="E76" s="31">
        <v>0</v>
      </c>
      <c r="F76" s="31"/>
      <c r="G76" s="31">
        <f aca="true" t="shared" si="2" ref="G76:G82">E76+F76</f>
        <v>0</v>
      </c>
    </row>
    <row r="77" spans="1:7" ht="38.25">
      <c r="A77" s="42">
        <v>4</v>
      </c>
      <c r="B77" s="120"/>
      <c r="C77" s="117"/>
      <c r="D77" s="17" t="s">
        <v>59</v>
      </c>
      <c r="E77" s="31">
        <v>0</v>
      </c>
      <c r="F77" s="31"/>
      <c r="G77" s="31">
        <f t="shared" si="2"/>
        <v>0</v>
      </c>
    </row>
    <row r="78" spans="1:7" ht="25.5">
      <c r="A78" s="42">
        <v>5</v>
      </c>
      <c r="B78" s="120"/>
      <c r="C78" s="117"/>
      <c r="D78" s="17" t="s">
        <v>60</v>
      </c>
      <c r="E78" s="31">
        <v>0</v>
      </c>
      <c r="F78" s="31"/>
      <c r="G78" s="31">
        <f t="shared" si="2"/>
        <v>0</v>
      </c>
    </row>
    <row r="79" spans="1:7" ht="12.75">
      <c r="A79" s="42">
        <v>6</v>
      </c>
      <c r="B79" s="120"/>
      <c r="C79" s="117"/>
      <c r="D79" s="17" t="s">
        <v>61</v>
      </c>
      <c r="E79" s="31">
        <v>0</v>
      </c>
      <c r="F79" s="31"/>
      <c r="G79" s="31">
        <f t="shared" si="2"/>
        <v>0</v>
      </c>
    </row>
    <row r="80" spans="1:7" ht="12.75">
      <c r="A80" s="42">
        <v>7</v>
      </c>
      <c r="B80" s="120"/>
      <c r="C80" s="117"/>
      <c r="D80" s="81" t="s">
        <v>127</v>
      </c>
      <c r="E80" s="31">
        <v>15000</v>
      </c>
      <c r="F80" s="31"/>
      <c r="G80" s="31">
        <f t="shared" si="2"/>
        <v>15000</v>
      </c>
    </row>
    <row r="81" spans="1:7" ht="12.75">
      <c r="A81" s="42">
        <v>8</v>
      </c>
      <c r="B81" s="120"/>
      <c r="C81" s="117"/>
      <c r="D81" s="81" t="s">
        <v>128</v>
      </c>
      <c r="E81" s="31">
        <v>2800</v>
      </c>
      <c r="F81" s="31"/>
      <c r="G81" s="31">
        <f t="shared" si="2"/>
        <v>2800</v>
      </c>
    </row>
    <row r="82" spans="1:7" ht="12.75">
      <c r="A82" s="42">
        <v>9</v>
      </c>
      <c r="B82" s="120"/>
      <c r="C82" s="117"/>
      <c r="D82" s="81" t="s">
        <v>129</v>
      </c>
      <c r="E82" s="31">
        <v>8200</v>
      </c>
      <c r="F82" s="31"/>
      <c r="G82" s="31">
        <f t="shared" si="2"/>
        <v>8200</v>
      </c>
    </row>
    <row r="83" spans="1:7" ht="12.75">
      <c r="A83" s="42"/>
      <c r="B83" s="120"/>
      <c r="C83" s="117"/>
      <c r="D83" s="18" t="s">
        <v>57</v>
      </c>
      <c r="E83" s="61">
        <f>SUM(E76:E82)</f>
        <v>26000</v>
      </c>
      <c r="F83" s="61">
        <f>SUM(F76:F82)</f>
        <v>0</v>
      </c>
      <c r="G83" s="61">
        <f>SUM(G76:G82)</f>
        <v>26000</v>
      </c>
    </row>
    <row r="84" spans="1:7" ht="25.5">
      <c r="A84" s="42">
        <v>10</v>
      </c>
      <c r="B84" s="119">
        <v>68</v>
      </c>
      <c r="C84" s="112" t="s">
        <v>62</v>
      </c>
      <c r="D84" s="77" t="s">
        <v>95</v>
      </c>
      <c r="E84" s="31">
        <v>374287</v>
      </c>
      <c r="F84" s="31"/>
      <c r="G84" s="31">
        <f>E84+F84</f>
        <v>374287</v>
      </c>
    </row>
    <row r="85" spans="1:7" ht="12.75">
      <c r="A85" s="42">
        <v>11</v>
      </c>
      <c r="B85" s="120"/>
      <c r="C85" s="112"/>
      <c r="D85" s="31" t="s">
        <v>63</v>
      </c>
      <c r="E85" s="31">
        <f>60+10015</f>
        <v>10075</v>
      </c>
      <c r="F85" s="31"/>
      <c r="G85" s="31">
        <f>E85+F85</f>
        <v>10075</v>
      </c>
    </row>
    <row r="86" spans="1:7" ht="12.75">
      <c r="A86" s="42">
        <v>12</v>
      </c>
      <c r="B86" s="120"/>
      <c r="C86" s="112"/>
      <c r="D86" s="31" t="s">
        <v>64</v>
      </c>
      <c r="E86" s="31">
        <f>2038+2000</f>
        <v>4038</v>
      </c>
      <c r="F86" s="31"/>
      <c r="G86" s="31">
        <f>E86+F86</f>
        <v>4038</v>
      </c>
    </row>
    <row r="87" spans="1:7" ht="12.75">
      <c r="A87" s="42">
        <v>13</v>
      </c>
      <c r="B87" s="120"/>
      <c r="C87" s="112"/>
      <c r="D87" s="31" t="s">
        <v>65</v>
      </c>
      <c r="E87" s="31">
        <v>9400</v>
      </c>
      <c r="F87" s="31"/>
      <c r="G87" s="31">
        <f>E87+F87</f>
        <v>9400</v>
      </c>
    </row>
    <row r="88" spans="1:7" ht="12.75">
      <c r="A88" s="42">
        <v>14</v>
      </c>
      <c r="B88" s="120"/>
      <c r="C88" s="112"/>
      <c r="D88" s="31" t="s">
        <v>66</v>
      </c>
      <c r="E88" s="31">
        <v>2200</v>
      </c>
      <c r="F88" s="31"/>
      <c r="G88" s="31">
        <f>E88+F88</f>
        <v>2200</v>
      </c>
    </row>
    <row r="89" spans="1:7" ht="12.75">
      <c r="A89" s="42"/>
      <c r="B89" s="120"/>
      <c r="C89" s="112"/>
      <c r="D89" s="18" t="s">
        <v>57</v>
      </c>
      <c r="E89" s="63">
        <f>SUM(E84:E88)</f>
        <v>400000</v>
      </c>
      <c r="F89" s="63">
        <f>SUM(F84:F88)</f>
        <v>0</v>
      </c>
      <c r="G89" s="63">
        <f>SUM(G84:G88)</f>
        <v>400000</v>
      </c>
    </row>
    <row r="90" spans="1:7" s="80" customFormat="1" ht="12.75">
      <c r="A90" s="42">
        <v>15</v>
      </c>
      <c r="B90" s="38">
        <v>68</v>
      </c>
      <c r="C90" s="62" t="s">
        <v>67</v>
      </c>
      <c r="D90" s="18" t="s">
        <v>96</v>
      </c>
      <c r="E90" s="18">
        <v>5000</v>
      </c>
      <c r="F90" s="18"/>
      <c r="G90" s="18">
        <f aca="true" t="shared" si="3" ref="G90:G96">E90+F90</f>
        <v>5000</v>
      </c>
    </row>
    <row r="91" spans="1:7" ht="12.75">
      <c r="A91" s="42">
        <v>16</v>
      </c>
      <c r="B91" s="119">
        <v>68</v>
      </c>
      <c r="C91" s="112" t="s">
        <v>68</v>
      </c>
      <c r="D91" s="77" t="s">
        <v>97</v>
      </c>
      <c r="E91" s="31">
        <v>1000</v>
      </c>
      <c r="F91" s="31"/>
      <c r="G91" s="31">
        <f t="shared" si="3"/>
        <v>1000</v>
      </c>
    </row>
    <row r="92" spans="1:7" ht="25.5" customHeight="1">
      <c r="A92" s="42">
        <v>17</v>
      </c>
      <c r="B92" s="120"/>
      <c r="C92" s="112"/>
      <c r="D92" s="31" t="s">
        <v>69</v>
      </c>
      <c r="E92" s="31">
        <v>1000</v>
      </c>
      <c r="F92" s="31"/>
      <c r="G92" s="31">
        <f t="shared" si="3"/>
        <v>1000</v>
      </c>
    </row>
    <row r="93" spans="1:7" ht="12.75">
      <c r="A93" s="42">
        <v>18</v>
      </c>
      <c r="B93" s="120"/>
      <c r="C93" s="112"/>
      <c r="D93" s="77" t="s">
        <v>98</v>
      </c>
      <c r="E93" s="31">
        <v>1000</v>
      </c>
      <c r="F93" s="31"/>
      <c r="G93" s="31">
        <f t="shared" si="3"/>
        <v>1000</v>
      </c>
    </row>
    <row r="94" spans="1:7" ht="12.75">
      <c r="A94" s="42">
        <v>19</v>
      </c>
      <c r="B94" s="120"/>
      <c r="C94" s="112"/>
      <c r="D94" s="77" t="s">
        <v>99</v>
      </c>
      <c r="E94" s="31">
        <v>500</v>
      </c>
      <c r="F94" s="31"/>
      <c r="G94" s="31">
        <f t="shared" si="3"/>
        <v>500</v>
      </c>
    </row>
    <row r="95" spans="1:7" ht="12.75">
      <c r="A95" s="42">
        <v>20</v>
      </c>
      <c r="B95" s="120"/>
      <c r="C95" s="112"/>
      <c r="D95" s="77" t="s">
        <v>100</v>
      </c>
      <c r="E95" s="31">
        <v>1000</v>
      </c>
      <c r="F95" s="31"/>
      <c r="G95" s="31">
        <f t="shared" si="3"/>
        <v>1000</v>
      </c>
    </row>
    <row r="96" spans="1:7" ht="12.75">
      <c r="A96" s="42">
        <v>21</v>
      </c>
      <c r="B96" s="120"/>
      <c r="C96" s="112"/>
      <c r="D96" s="77" t="s">
        <v>101</v>
      </c>
      <c r="E96" s="31">
        <v>500</v>
      </c>
      <c r="F96" s="31"/>
      <c r="G96" s="31">
        <f t="shared" si="3"/>
        <v>500</v>
      </c>
    </row>
    <row r="97" spans="1:7" ht="12.75">
      <c r="A97" s="42"/>
      <c r="B97" s="120"/>
      <c r="C97" s="112"/>
      <c r="D97" s="18" t="s">
        <v>57</v>
      </c>
      <c r="E97" s="18">
        <f>SUM(E91:E96)</f>
        <v>5000</v>
      </c>
      <c r="F97" s="18">
        <f>SUM(F91:F96)</f>
        <v>0</v>
      </c>
      <c r="G97" s="18">
        <f>SUM(G91:G96)</f>
        <v>5000</v>
      </c>
    </row>
    <row r="98" spans="1:7" s="80" customFormat="1" ht="12.75">
      <c r="A98" s="42">
        <v>22</v>
      </c>
      <c r="B98" s="100">
        <v>68</v>
      </c>
      <c r="C98" s="103" t="s">
        <v>70</v>
      </c>
      <c r="D98" s="83" t="s">
        <v>71</v>
      </c>
      <c r="E98" s="83">
        <v>0</v>
      </c>
      <c r="F98" s="83"/>
      <c r="G98" s="83">
        <f>E98+F98</f>
        <v>0</v>
      </c>
    </row>
    <row r="99" spans="1:7" s="80" customFormat="1" ht="12.75">
      <c r="A99" s="42">
        <v>23</v>
      </c>
      <c r="B99" s="101"/>
      <c r="C99" s="104"/>
      <c r="D99" s="83" t="s">
        <v>106</v>
      </c>
      <c r="E99" s="83">
        <v>15000</v>
      </c>
      <c r="F99" s="83"/>
      <c r="G99" s="83">
        <f>E99+F99</f>
        <v>15000</v>
      </c>
    </row>
    <row r="100" spans="1:7" s="80" customFormat="1" ht="12.75">
      <c r="A100" s="42"/>
      <c r="B100" s="102"/>
      <c r="C100" s="107"/>
      <c r="D100" s="18" t="s">
        <v>57</v>
      </c>
      <c r="E100" s="18">
        <f>SUM(E98:E99)</f>
        <v>15000</v>
      </c>
      <c r="F100" s="18">
        <f>SUM(F98:F99)</f>
        <v>0</v>
      </c>
      <c r="G100" s="18">
        <f>SUM(G98:G99)</f>
        <v>15000</v>
      </c>
    </row>
    <row r="101" spans="1:7" s="97" customFormat="1" ht="12.75">
      <c r="A101" s="93">
        <v>24</v>
      </c>
      <c r="B101" s="94">
        <v>68</v>
      </c>
      <c r="C101" s="95" t="s">
        <v>130</v>
      </c>
      <c r="D101" s="96" t="s">
        <v>131</v>
      </c>
      <c r="E101" s="96">
        <v>12000</v>
      </c>
      <c r="F101" s="96"/>
      <c r="G101" s="96">
        <f>E101+F101</f>
        <v>12000</v>
      </c>
    </row>
    <row r="102" spans="1:7" ht="25.5">
      <c r="A102" s="64"/>
      <c r="B102" s="82">
        <v>68</v>
      </c>
      <c r="C102" s="32" t="s">
        <v>72</v>
      </c>
      <c r="D102" s="19"/>
      <c r="E102" s="65">
        <f>E103</f>
        <v>70000</v>
      </c>
      <c r="F102" s="65">
        <f>F103</f>
        <v>0</v>
      </c>
      <c r="G102" s="65">
        <f>G103</f>
        <v>70000</v>
      </c>
    </row>
    <row r="103" spans="1:7" ht="12.75">
      <c r="A103" s="58">
        <v>1</v>
      </c>
      <c r="B103" s="20">
        <v>68</v>
      </c>
      <c r="C103" s="30" t="s">
        <v>73</v>
      </c>
      <c r="D103" s="21" t="s">
        <v>74</v>
      </c>
      <c r="E103" s="31">
        <v>70000</v>
      </c>
      <c r="F103" s="31"/>
      <c r="G103" s="31">
        <f>E103+F103</f>
        <v>70000</v>
      </c>
    </row>
    <row r="104" spans="1:7" ht="12.75">
      <c r="A104" s="85"/>
      <c r="B104" s="86">
        <v>83</v>
      </c>
      <c r="C104" s="87" t="s">
        <v>75</v>
      </c>
      <c r="D104" s="87"/>
      <c r="E104" s="90">
        <f>E105</f>
        <v>37000</v>
      </c>
      <c r="F104" s="90">
        <f>F105</f>
        <v>0</v>
      </c>
      <c r="G104" s="90">
        <f>G105</f>
        <v>37000</v>
      </c>
    </row>
    <row r="105" spans="1:7" ht="12.75">
      <c r="A105" s="66">
        <v>1</v>
      </c>
      <c r="B105" s="41">
        <v>83</v>
      </c>
      <c r="C105" s="43" t="s">
        <v>84</v>
      </c>
      <c r="D105" s="43" t="s">
        <v>85</v>
      </c>
      <c r="E105" s="40">
        <v>37000</v>
      </c>
      <c r="F105" s="40"/>
      <c r="G105" s="31">
        <f>E105+F105</f>
        <v>37000</v>
      </c>
    </row>
    <row r="106" spans="1:7" ht="12.75">
      <c r="A106" s="67"/>
      <c r="B106" s="22"/>
      <c r="C106" s="23" t="s">
        <v>76</v>
      </c>
      <c r="D106" s="24"/>
      <c r="E106" s="68">
        <f>SUM(E107:E110)</f>
        <v>922000</v>
      </c>
      <c r="F106" s="68">
        <f>SUM(F107:F110)</f>
        <v>0</v>
      </c>
      <c r="G106" s="68">
        <f>SUM(G107:G110)</f>
        <v>922000</v>
      </c>
    </row>
    <row r="107" spans="1:7" ht="12.75" customHeight="1">
      <c r="A107" s="42">
        <v>1</v>
      </c>
      <c r="B107" s="25">
        <v>84</v>
      </c>
      <c r="C107" s="113" t="s">
        <v>102</v>
      </c>
      <c r="D107" s="114"/>
      <c r="E107" s="69">
        <v>850000</v>
      </c>
      <c r="F107" s="69"/>
      <c r="G107" s="31">
        <f>E107+F107</f>
        <v>850000</v>
      </c>
    </row>
    <row r="108" spans="1:7" ht="12.75" customHeight="1">
      <c r="A108" s="42">
        <v>2</v>
      </c>
      <c r="B108" s="25">
        <v>84</v>
      </c>
      <c r="C108" s="113" t="s">
        <v>77</v>
      </c>
      <c r="D108" s="114"/>
      <c r="E108" s="31">
        <v>2000</v>
      </c>
      <c r="F108" s="31"/>
      <c r="G108" s="31">
        <f>E108+F108</f>
        <v>2000</v>
      </c>
    </row>
    <row r="109" spans="1:7" ht="12.75" customHeight="1">
      <c r="A109" s="42">
        <v>3</v>
      </c>
      <c r="B109" s="25">
        <v>84</v>
      </c>
      <c r="C109" s="113" t="s">
        <v>103</v>
      </c>
      <c r="D109" s="114"/>
      <c r="E109" s="31">
        <v>20000</v>
      </c>
      <c r="F109" s="31"/>
      <c r="G109" s="31">
        <f>E109+F109</f>
        <v>20000</v>
      </c>
    </row>
    <row r="110" spans="1:7" ht="12.75" customHeight="1">
      <c r="A110" s="42">
        <v>4</v>
      </c>
      <c r="B110" s="25">
        <v>84</v>
      </c>
      <c r="C110" s="110" t="s">
        <v>78</v>
      </c>
      <c r="D110" s="111"/>
      <c r="E110" s="69">
        <v>50000</v>
      </c>
      <c r="F110" s="69"/>
      <c r="G110" s="31">
        <f>E110+F110</f>
        <v>50000</v>
      </c>
    </row>
    <row r="112" spans="5:7" ht="12.75">
      <c r="E112" s="37"/>
      <c r="F112" s="37"/>
      <c r="G112" s="37"/>
    </row>
    <row r="113" spans="5:7" ht="12.75">
      <c r="E113" s="37"/>
      <c r="F113" s="37"/>
      <c r="G113" s="37"/>
    </row>
  </sheetData>
  <sheetProtection/>
  <autoFilter ref="A2:G110"/>
  <mergeCells count="26">
    <mergeCell ref="C55:C56"/>
    <mergeCell ref="B55:B56"/>
    <mergeCell ref="B98:B100"/>
    <mergeCell ref="C98:C100"/>
    <mergeCell ref="B84:B89"/>
    <mergeCell ref="B91:B97"/>
    <mergeCell ref="B6:B8"/>
    <mergeCell ref="C6:C8"/>
    <mergeCell ref="C76:C83"/>
    <mergeCell ref="B57:B60"/>
    <mergeCell ref="B76:B83"/>
    <mergeCell ref="B63:B68"/>
    <mergeCell ref="C63:C68"/>
    <mergeCell ref="C73:C75"/>
    <mergeCell ref="B73:B75"/>
    <mergeCell ref="C57:C61"/>
    <mergeCell ref="C110:D110"/>
    <mergeCell ref="C84:C89"/>
    <mergeCell ref="C91:C97"/>
    <mergeCell ref="C109:D109"/>
    <mergeCell ref="C107:D107"/>
    <mergeCell ref="C108:D108"/>
    <mergeCell ref="B35:B47"/>
    <mergeCell ref="C35:C47"/>
    <mergeCell ref="B48:B52"/>
    <mergeCell ref="C48:C52"/>
  </mergeCells>
  <printOptions horizontalCentered="1"/>
  <pageMargins left="0.2362204724409449" right="0.2362204724409449" top="1.0236220472440944" bottom="0.3937007874015748" header="0.15748031496062992" footer="0.15748031496062992"/>
  <pageSetup horizontalDpi="600" verticalDpi="600" orientation="landscape" paperSize="9" r:id="rId1"/>
  <headerFooter alignWithMargins="0">
    <oddHeader>&amp;LROMÂNIA
JUDEŢUL MUREŞ
CONSILIUL JUDEŢEAN&amp;C
PROGRAM REPARAŢII 2011&amp;RANEXA nr. 8/f la HCJM nr.____/________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Csaba.Friss</cp:lastModifiedBy>
  <cp:lastPrinted>2011-12-14T09:46:04Z</cp:lastPrinted>
  <dcterms:created xsi:type="dcterms:W3CDTF">2011-02-04T10:16:30Z</dcterms:created>
  <dcterms:modified xsi:type="dcterms:W3CDTF">2011-12-14T09:46:23Z</dcterms:modified>
  <cp:category/>
  <cp:version/>
  <cp:contentType/>
  <cp:contentStatus/>
</cp:coreProperties>
</file>