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activeTab="0"/>
  </bookViews>
  <sheets>
    <sheet name="anexa 3" sheetId="1" r:id="rId1"/>
  </sheets>
  <definedNames>
    <definedName name="_xlnm.Print_Titles" localSheetId="0">'anexa 3'!$8:$8</definedName>
  </definedNames>
  <calcPr fullCalcOnLoad="1"/>
</workbook>
</file>

<file path=xl/sharedStrings.xml><?xml version="1.0" encoding="utf-8"?>
<sst xmlns="http://schemas.openxmlformats.org/spreadsheetml/2006/main" count="437" uniqueCount="178">
  <si>
    <t>Denumirea indicatorilor</t>
  </si>
  <si>
    <t>Cod indicator</t>
  </si>
  <si>
    <t>0001</t>
  </si>
  <si>
    <t>VENITURI PROPRII (cod 00.02-11.02-37.02+00.15+00.16)</t>
  </si>
  <si>
    <t>4802</t>
  </si>
  <si>
    <t>0002</t>
  </si>
  <si>
    <t>0012</t>
  </si>
  <si>
    <t>55</t>
  </si>
  <si>
    <t>0014</t>
  </si>
  <si>
    <t>3702</t>
  </si>
  <si>
    <t>Varsaminte din sectiunea de functionare</t>
  </si>
  <si>
    <t>370204</t>
  </si>
  <si>
    <t>IV. SUBVENTII (cod 00.18)</t>
  </si>
  <si>
    <t>0017</t>
  </si>
  <si>
    <t>0018</t>
  </si>
  <si>
    <t>4202</t>
  </si>
  <si>
    <t>A. De capital (cod 42.02.01+42.02.03 la 42.02.07+42.02.09+42.02.10+42.02.12 la 42.02.20</t>
  </si>
  <si>
    <t>0019</t>
  </si>
  <si>
    <t>Planuri si regulamente de urbanism</t>
  </si>
  <si>
    <t>420205</t>
  </si>
  <si>
    <t>420209</t>
  </si>
  <si>
    <t>Finantarea subprogramului privind pietruirea, reabilitarea, modernizarea si/sau asfaltarea drumurilor de interes local clasate</t>
  </si>
  <si>
    <t>42020901</t>
  </si>
  <si>
    <t>Finantarea subprogramului privind alimentarea cu apa a satelor</t>
  </si>
  <si>
    <t>42020902</t>
  </si>
  <si>
    <t>Subventii pentru finantarea programelor multianuale prioritare de mediu si gospodarire a apelor</t>
  </si>
  <si>
    <t>420213</t>
  </si>
  <si>
    <t>420218</t>
  </si>
  <si>
    <t>42021801</t>
  </si>
  <si>
    <t>42021802</t>
  </si>
  <si>
    <t>Subventii de la bugetul de stat catre bugetele locale necesare sustinerii derularii proiectelor finantate din FEN postaderare</t>
  </si>
  <si>
    <t>420220</t>
  </si>
  <si>
    <t>4302</t>
  </si>
  <si>
    <t>Alte subventii primite de la administratia centrala pentru finantarea unor activitat</t>
  </si>
  <si>
    <t>430220</t>
  </si>
  <si>
    <t>4502</t>
  </si>
  <si>
    <t>450201</t>
  </si>
  <si>
    <t>45020101</t>
  </si>
  <si>
    <t>45020102</t>
  </si>
  <si>
    <t>Prefinantare</t>
  </si>
  <si>
    <t>45020103</t>
  </si>
  <si>
    <t>450202</t>
  </si>
  <si>
    <t>45020201</t>
  </si>
  <si>
    <t>45020202</t>
  </si>
  <si>
    <t>450215</t>
  </si>
  <si>
    <t>45021501</t>
  </si>
  <si>
    <t>45021502</t>
  </si>
  <si>
    <t>450216</t>
  </si>
  <si>
    <t>45021601</t>
  </si>
  <si>
    <t>4902</t>
  </si>
  <si>
    <t>CHELTUIELI TOTAL</t>
  </si>
  <si>
    <t>51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</si>
  <si>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</si>
  <si>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</si>
  <si>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</si>
  <si>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</si>
  <si>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5102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</si>
  <si>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</si>
  <si>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</si>
  <si>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</si>
  <si>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</si>
  <si>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5501</t>
  </si>
  <si>
    <t>Alte transferuri curente interne</t>
  </si>
  <si>
    <t>550118</t>
  </si>
  <si>
    <t>Titlul VIII PROIECTE CU FINANTARE DIN FONDURI EXTERNE NERAMBURSABILE (FEN) POSTADERARE (cod 56.01 la 56.24)</t>
  </si>
  <si>
    <t>56</t>
  </si>
  <si>
    <t>Programe din Fondul European de Dezvoltare Regionala (FEDR) (cod 56.01.01 la 56.01.03)</t>
  </si>
  <si>
    <t>5601</t>
  </si>
  <si>
    <t>Finantarea nationala</t>
  </si>
  <si>
    <t>560101</t>
  </si>
  <si>
    <t>Finantarea de la Uniunea Europeana</t>
  </si>
  <si>
    <t>560102</t>
  </si>
  <si>
    <t>Cheltuieli neeligibile</t>
  </si>
  <si>
    <t>560103</t>
  </si>
  <si>
    <t>Programe din Fondul Social European (FSE) (cod 56.02.01 la 56.02.03)</t>
  </si>
  <si>
    <t>5602</t>
  </si>
  <si>
    <t>560201</t>
  </si>
  <si>
    <t>560202</t>
  </si>
  <si>
    <t>Alte programe comunitare finantate in perioada 2007-2013 (cod 56.15.01 la 56.15.03)</t>
  </si>
  <si>
    <t>5615</t>
  </si>
  <si>
    <t>561501</t>
  </si>
  <si>
    <t>561502</t>
  </si>
  <si>
    <t>561503</t>
  </si>
  <si>
    <t>Alte facilitati si instrumente postaderare (cod 56.16.01 la 56.16.03)</t>
  </si>
  <si>
    <t>5616</t>
  </si>
  <si>
    <t>561601</t>
  </si>
  <si>
    <t>561602</t>
  </si>
  <si>
    <t>561603</t>
  </si>
  <si>
    <t>CHELTUIELI DE CAPITAL (cod 71+72+75)</t>
  </si>
  <si>
    <t>70</t>
  </si>
  <si>
    <t>TITLUL XII ACTIVE NEFINANCIARE (cod 71.01+71.02+71.03)</t>
  </si>
  <si>
    <t>71</t>
  </si>
  <si>
    <t>Active fixe (inclusiv reparatii capitale)(cod 71.01.01 la 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</si>
  <si>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</si>
  <si>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</si>
  <si>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</si>
  <si>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</si>
  <si>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</si>
  <si>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</si>
  <si>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</si>
  <si>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</si>
  <si>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</si>
  <si>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Partea I-a SERVICII PUBLICE GENERALE (cod 51.02+54.02+55.02+56.02)</t>
  </si>
  <si>
    <t>5002</t>
  </si>
  <si>
    <t>5402</t>
  </si>
  <si>
    <t>Alte servicii publice generale</t>
  </si>
  <si>
    <t>Partea a III-a CHELTUIELI SOCIAL-CULTURALE (cod 65.02+66.02+67.02+68.02)</t>
  </si>
  <si>
    <t>6302</t>
  </si>
  <si>
    <t>6502</t>
  </si>
  <si>
    <t>Sanatate (cod 66.02.06+66.02.08+66.02.50)</t>
  </si>
  <si>
    <t>6602</t>
  </si>
  <si>
    <t>6702</t>
  </si>
  <si>
    <t>Asigurari si asistenta sociala (cod 68.02.04+68.02.05+68.02.06+68.02.10+68.02.11+68.02.12+68.02.</t>
  </si>
  <si>
    <t>6802</t>
  </si>
  <si>
    <t>Partea a IV-a SERVICII SI DEZVOLTARE PUBLICA, LOCUINTE, MEDIU SI APE (cod 70.02+74.02)</t>
  </si>
  <si>
    <t>6902</t>
  </si>
  <si>
    <t>7002</t>
  </si>
  <si>
    <t>7402</t>
  </si>
  <si>
    <t>Partea a V-a ACTIUNI ECONOMICE (cod 80.02+81.02+83.02+84.02+87.02)</t>
  </si>
  <si>
    <t>7902</t>
  </si>
  <si>
    <t>8002</t>
  </si>
  <si>
    <t>8302</t>
  </si>
  <si>
    <t>8402</t>
  </si>
  <si>
    <t>8702</t>
  </si>
  <si>
    <t>Alte actiuni economice</t>
  </si>
  <si>
    <t>9902</t>
  </si>
  <si>
    <t>Autoritati publice si actiuni externe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</si>
  <si>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</si>
  <si>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</si>
  <si>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</si>
  <si>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</si>
  <si>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</si>
  <si>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</si>
  <si>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</si>
  <si>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</si>
  <si>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</si>
  <si>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</si>
  <si>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</si>
  <si>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</si>
  <si>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</si>
  <si>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</si>
  <si>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</si>
  <si>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Subventii de la alte administratii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</si>
  <si>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</si>
  <si>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</si>
  <si>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</si>
  <si>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Sume primite în contul platilor efectuate în anii anteriori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</si>
  <si>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</si>
  <si>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</si>
  <si>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</si>
  <si>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</si>
  <si>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</si>
  <si>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</si>
  <si>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</si>
  <si>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DEFICITUL SECTIUNII DE DEZVOLTARE 2) (cod 49.02SD-00.01SD)</t>
  </si>
  <si>
    <t>ROMÂNIA</t>
  </si>
  <si>
    <t>JUDEŢUL MUREŞ</t>
  </si>
  <si>
    <t>CONSILIUL JUDEŢEAN</t>
  </si>
  <si>
    <t>EXECUŢIA BUGETULUI CONSILIULUI JUDEŢEAN MUREŞ PE ANUL 2011</t>
  </si>
  <si>
    <t>- lei (RON) -</t>
  </si>
  <si>
    <t>Prevederi iniţiale</t>
  </si>
  <si>
    <t>Prevederi definitive</t>
  </si>
  <si>
    <t>Realizat</t>
  </si>
  <si>
    <t>Finanţarea lucrărilor de cadastru imobiliar</t>
  </si>
  <si>
    <t>Subvenţii de la bugetul de stat către bugetele locale pentru finanţarea investiţiilor în sănătate (cod 42.02.16.01+42.02.16.02+42.02.16.03)</t>
  </si>
  <si>
    <t>Subvenţii de la bugetul de stat către bugetele locale pentru finanţarea aparaturii medicale şi echipamentelor de comunicaţii în urgenţă în sănătate</t>
  </si>
  <si>
    <t>Subvenţii de la bugetul de stat către bugetele locale pentru finanţarea reparaţiilor capitale în sănătate</t>
  </si>
  <si>
    <t>Venituri din valorificarea unor bunuri (cod 39.02.01+39.02.03+39.02.04+39.02.07+39.02.10)</t>
  </si>
  <si>
    <t>II. VENITURI DIN CAPITAL (cod 39.02)</t>
  </si>
  <si>
    <t>0015</t>
  </si>
  <si>
    <t>TITLUL XVII PLĂŢI EFECTUATE ÎN ANII PRECEDENŢI ŞI RECUPERATE ÎN ANUL CURENT (cod 85)</t>
  </si>
  <si>
    <t>Plăţi efectuate în anii precedenţi şi recuperate în anul în curs (cod 85.01)</t>
  </si>
  <si>
    <t xml:space="preserve">Plăţi efectuate în anii precedenţi şi recuperate în anul în curs </t>
  </si>
  <si>
    <t>84</t>
  </si>
  <si>
    <t>85</t>
  </si>
  <si>
    <t>8501</t>
  </si>
  <si>
    <t>SECŢIUNEA DE DEZVOLTARE</t>
  </si>
  <si>
    <t>Anexa nr.3 la HCJ nr._______/2012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</si>
</sst>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16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16" applyFont="1" applyFill="1" applyAlignment="1">
      <alignment horizontal="left" wrapText="1"/>
      <protection/>
    </xf>
    <xf numFmtId="0" fontId="2" fillId="0" borderId="0" xfId="17" applyFont="1" applyFill="1" applyBorder="1" applyAlignment="1">
      <alignment vertical="center" wrapText="1"/>
      <protection/>
    </xf>
    <xf numFmtId="49" fontId="2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15" applyNumberFormat="1" applyFont="1" applyFill="1" applyBorder="1" applyAlignment="1">
      <alignment horizontal="center" vertical="center" wrapText="1"/>
      <protection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9">
    <cellStyle name="Normal" xfId="0"/>
    <cellStyle name="Normal_mach03" xfId="15"/>
    <cellStyle name="Normal_Machete buget 99" xfId="16"/>
    <cellStyle name="Normal_VAC 1b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workbookViewId="0" topLeftCell="A1">
      <selection activeCell="E2" sqref="E2"/>
    </sheetView>
  </sheetViews>
  <sheetFormatPr defaultColWidth="9.140625" defaultRowHeight="12.75"/>
  <cols>
    <col min="1" max="1" width="48.421875" style="2" customWidth="1"/>
    <col min="2" max="2" width="10.140625" style="18" customWidth="1"/>
    <col min="3" max="3" width="14.140625" style="1" customWidth="1"/>
    <col min="4" max="4" width="14.28125" style="1" customWidth="1"/>
    <col min="5" max="5" width="11.28125" style="1" customWidth="1"/>
    <col min="6" max="16384" width="9.140625" style="1" customWidth="1"/>
  </cols>
  <sheetData>
    <row r="1" spans="1:5" s="7" customFormat="1" ht="12.75">
      <c r="A1" s="6" t="s">
        <v>155</v>
      </c>
      <c r="B1" s="16"/>
      <c r="E1" s="8" t="s">
        <v>177</v>
      </c>
    </row>
    <row r="2" spans="1:2" s="7" customFormat="1" ht="12.75">
      <c r="A2" s="9" t="s">
        <v>156</v>
      </c>
      <c r="B2" s="16"/>
    </row>
    <row r="3" spans="1:2" s="7" customFormat="1" ht="12.75">
      <c r="A3" s="10" t="s">
        <v>157</v>
      </c>
      <c r="B3" s="16"/>
    </row>
    <row r="4" spans="1:4" ht="12.75">
      <c r="A4" s="21"/>
      <c r="B4" s="17"/>
      <c r="C4" s="5"/>
      <c r="D4" s="5"/>
    </row>
    <row r="5" spans="1:5" ht="12.75">
      <c r="A5" s="22" t="s">
        <v>158</v>
      </c>
      <c r="B5" s="22"/>
      <c r="C5" s="22"/>
      <c r="D5" s="22"/>
      <c r="E5" s="22"/>
    </row>
    <row r="6" spans="1:5" ht="12.75">
      <c r="A6" s="22" t="s">
        <v>176</v>
      </c>
      <c r="B6" s="22"/>
      <c r="C6" s="22"/>
      <c r="D6" s="22"/>
      <c r="E6" s="22"/>
    </row>
    <row r="7" ht="12.75">
      <c r="E7" s="11" t="s">
        <v>159</v>
      </c>
    </row>
    <row r="8" spans="1:5" ht="25.5">
      <c r="A8" s="12" t="s">
        <v>0</v>
      </c>
      <c r="B8" s="19" t="s">
        <v>1</v>
      </c>
      <c r="C8" s="13" t="s">
        <v>160</v>
      </c>
      <c r="D8" s="13" t="s">
        <v>161</v>
      </c>
      <c r="E8" s="13" t="s">
        <v>162</v>
      </c>
    </row>
    <row r="9" spans="1:5" ht="25.5">
      <c r="A9" s="3" t="s">
        <v>131</v>
      </c>
      <c r="B9" s="20" t="s">
        <v>2</v>
      </c>
      <c r="C9" s="4">
        <f>C11+C16+C19+C38</f>
        <v>164870000</v>
      </c>
      <c r="D9" s="4">
        <f>D11+D16+D19+D38</f>
        <v>177044603</v>
      </c>
      <c r="E9" s="4">
        <f>E11+E16+E19+E38</f>
        <v>59411478</v>
      </c>
    </row>
    <row r="10" spans="1:5" ht="25.5">
      <c r="A10" s="3" t="s">
        <v>3</v>
      </c>
      <c r="B10" s="20" t="s">
        <v>4</v>
      </c>
      <c r="C10" s="4">
        <f>C16</f>
        <v>0</v>
      </c>
      <c r="D10" s="4">
        <f>D16</f>
        <v>0</v>
      </c>
      <c r="E10" s="4">
        <f>E16</f>
        <v>8114</v>
      </c>
    </row>
    <row r="11" spans="1:5" ht="12.75">
      <c r="A11" s="3" t="s">
        <v>132</v>
      </c>
      <c r="B11" s="20" t="s">
        <v>5</v>
      </c>
      <c r="C11" s="4">
        <f aca="true" t="shared" si="0" ref="C11:E14">C12</f>
        <v>22127000</v>
      </c>
      <c r="D11" s="4">
        <f t="shared" si="0"/>
        <v>6843700</v>
      </c>
      <c r="E11" s="4">
        <f t="shared" si="0"/>
        <v>7000000</v>
      </c>
    </row>
    <row r="12" spans="1:5" ht="12.75">
      <c r="A12" s="3" t="s">
        <v>133</v>
      </c>
      <c r="B12" s="20" t="s">
        <v>6</v>
      </c>
      <c r="C12" s="4">
        <f t="shared" si="0"/>
        <v>22127000</v>
      </c>
      <c r="D12" s="4">
        <f t="shared" si="0"/>
        <v>6843700</v>
      </c>
      <c r="E12" s="4">
        <f t="shared" si="0"/>
        <v>7000000</v>
      </c>
    </row>
    <row r="13" spans="1:5" ht="12.75">
      <c r="A13" s="3" t="s">
        <v>134</v>
      </c>
      <c r="B13" s="20" t="s">
        <v>8</v>
      </c>
      <c r="C13" s="4">
        <f t="shared" si="0"/>
        <v>22127000</v>
      </c>
      <c r="D13" s="4">
        <f t="shared" si="0"/>
        <v>6843700</v>
      </c>
      <c r="E13" s="4">
        <f t="shared" si="0"/>
        <v>7000000</v>
      </c>
    </row>
    <row r="14" spans="1:5" ht="25.5">
      <c r="A14" s="3" t="s">
        <v>135</v>
      </c>
      <c r="B14" s="20" t="s">
        <v>9</v>
      </c>
      <c r="C14" s="4">
        <f t="shared" si="0"/>
        <v>22127000</v>
      </c>
      <c r="D14" s="4">
        <f t="shared" si="0"/>
        <v>6843700</v>
      </c>
      <c r="E14" s="4">
        <f t="shared" si="0"/>
        <v>7000000</v>
      </c>
    </row>
    <row r="15" spans="1:5" ht="12.75">
      <c r="A15" s="3" t="s">
        <v>10</v>
      </c>
      <c r="B15" s="20" t="s">
        <v>11</v>
      </c>
      <c r="C15" s="4">
        <v>22127000</v>
      </c>
      <c r="D15" s="4">
        <v>6843700</v>
      </c>
      <c r="E15" s="14">
        <v>7000000</v>
      </c>
    </row>
    <row r="16" spans="1:5" ht="12.75">
      <c r="A16" s="3" t="s">
        <v>168</v>
      </c>
      <c r="B16" s="20" t="s">
        <v>169</v>
      </c>
      <c r="C16" s="4">
        <f aca="true" t="shared" si="1" ref="C16:E17">C17</f>
        <v>0</v>
      </c>
      <c r="D16" s="4">
        <f t="shared" si="1"/>
        <v>0</v>
      </c>
      <c r="E16" s="4">
        <f t="shared" si="1"/>
        <v>8114</v>
      </c>
    </row>
    <row r="17" spans="1:5" ht="25.5">
      <c r="A17" s="3" t="s">
        <v>167</v>
      </c>
      <c r="B17" s="20">
        <v>3902</v>
      </c>
      <c r="C17" s="4">
        <f t="shared" si="1"/>
        <v>0</v>
      </c>
      <c r="D17" s="4">
        <f t="shared" si="1"/>
        <v>0</v>
      </c>
      <c r="E17" s="4">
        <f t="shared" si="1"/>
        <v>8114</v>
      </c>
    </row>
    <row r="18" spans="1:5" ht="12.75">
      <c r="A18" s="3" t="s">
        <v>10</v>
      </c>
      <c r="B18" s="20">
        <v>390201</v>
      </c>
      <c r="C18" s="4">
        <v>0</v>
      </c>
      <c r="D18" s="4">
        <v>0</v>
      </c>
      <c r="E18" s="14">
        <v>8114</v>
      </c>
    </row>
    <row r="19" spans="1:5" ht="12.75">
      <c r="A19" s="3" t="s">
        <v>12</v>
      </c>
      <c r="B19" s="20" t="s">
        <v>13</v>
      </c>
      <c r="C19" s="4">
        <f aca="true" t="shared" si="2" ref="C19:E20">C20</f>
        <v>28186000</v>
      </c>
      <c r="D19" s="4">
        <f t="shared" si="2"/>
        <v>55711903</v>
      </c>
      <c r="E19" s="4">
        <f t="shared" si="2"/>
        <v>27157301</v>
      </c>
    </row>
    <row r="20" spans="1:5" ht="25.5">
      <c r="A20" s="3" t="s">
        <v>136</v>
      </c>
      <c r="B20" s="20" t="s">
        <v>14</v>
      </c>
      <c r="C20" s="4">
        <f t="shared" si="2"/>
        <v>28186000</v>
      </c>
      <c r="D20" s="4">
        <f>D21+D36</f>
        <v>55711903</v>
      </c>
      <c r="E20" s="4">
        <f t="shared" si="2"/>
        <v>27157301</v>
      </c>
    </row>
    <row r="21" spans="1:5" ht="12.75">
      <c r="A21" s="3" t="s">
        <v>137</v>
      </c>
      <c r="B21" s="20" t="s">
        <v>15</v>
      </c>
      <c r="C21" s="4">
        <f>C23+C24+C27+C28+C31+C34+C35</f>
        <v>28186000</v>
      </c>
      <c r="D21" s="4">
        <f>D23+D24+D27+D28+D31+D34+D35</f>
        <v>53825903</v>
      </c>
      <c r="E21" s="4">
        <f>E23+E24+E27+E28+E31+E34+E35</f>
        <v>27157301</v>
      </c>
    </row>
    <row r="22" spans="1:5" ht="25.5">
      <c r="A22" s="3" t="s">
        <v>16</v>
      </c>
      <c r="B22" s="20" t="s">
        <v>17</v>
      </c>
      <c r="C22" s="4">
        <f>C23+C24+C27+C28+C31+C34+C35</f>
        <v>28186000</v>
      </c>
      <c r="D22" s="4">
        <f>D23+D24+D27+D28+D31+D34+D35</f>
        <v>53825903</v>
      </c>
      <c r="E22" s="4">
        <f>E23+E24+E27+E28+E31+E34+E35</f>
        <v>27157301</v>
      </c>
    </row>
    <row r="23" spans="1:5" ht="12.75">
      <c r="A23" s="3" t="s">
        <v>18</v>
      </c>
      <c r="B23" s="20" t="s">
        <v>19</v>
      </c>
      <c r="C23" s="4">
        <v>0</v>
      </c>
      <c r="D23" s="4">
        <v>1691457</v>
      </c>
      <c r="E23" s="14"/>
    </row>
    <row r="24" spans="1:5" ht="38.25">
      <c r="A24" s="3" t="s">
        <v>138</v>
      </c>
      <c r="B24" s="20" t="s">
        <v>20</v>
      </c>
      <c r="C24" s="4">
        <f>C25+C26</f>
        <v>0</v>
      </c>
      <c r="D24" s="4">
        <f>D25+D26</f>
        <v>13604446</v>
      </c>
      <c r="E24" s="4">
        <f>E25+E26</f>
        <v>13372718</v>
      </c>
    </row>
    <row r="25" spans="1:5" ht="38.25">
      <c r="A25" s="3" t="s">
        <v>21</v>
      </c>
      <c r="B25" s="20" t="s">
        <v>22</v>
      </c>
      <c r="C25" s="4">
        <v>0</v>
      </c>
      <c r="D25" s="4">
        <v>10662446</v>
      </c>
      <c r="E25" s="14">
        <v>10661191</v>
      </c>
    </row>
    <row r="26" spans="1:5" ht="25.5">
      <c r="A26" s="3" t="s">
        <v>23</v>
      </c>
      <c r="B26" s="20" t="s">
        <v>24</v>
      </c>
      <c r="C26" s="4">
        <v>0</v>
      </c>
      <c r="D26" s="4">
        <v>2942000</v>
      </c>
      <c r="E26" s="14">
        <v>2711527</v>
      </c>
    </row>
    <row r="27" spans="1:5" ht="25.5">
      <c r="A27" s="3" t="s">
        <v>25</v>
      </c>
      <c r="B27" s="20" t="s">
        <v>26</v>
      </c>
      <c r="C27" s="4">
        <v>1886000</v>
      </c>
      <c r="D27" s="4">
        <v>0</v>
      </c>
      <c r="E27" s="14"/>
    </row>
    <row r="28" spans="1:5" ht="38.25">
      <c r="A28" s="3" t="s">
        <v>164</v>
      </c>
      <c r="B28" s="20">
        <v>420216</v>
      </c>
      <c r="C28" s="4">
        <f>C29+C30</f>
        <v>0</v>
      </c>
      <c r="D28" s="4">
        <f>D29+D30</f>
        <v>0</v>
      </c>
      <c r="E28" s="4">
        <f>E29+E30</f>
        <v>7126833</v>
      </c>
    </row>
    <row r="29" spans="1:5" ht="38.25">
      <c r="A29" s="3" t="s">
        <v>165</v>
      </c>
      <c r="B29" s="20">
        <v>42021601</v>
      </c>
      <c r="C29" s="4">
        <v>0</v>
      </c>
      <c r="D29" s="4">
        <v>0</v>
      </c>
      <c r="E29" s="14">
        <v>6838259</v>
      </c>
    </row>
    <row r="30" spans="1:5" ht="25.5">
      <c r="A30" s="3" t="s">
        <v>166</v>
      </c>
      <c r="B30" s="20">
        <v>42021602</v>
      </c>
      <c r="C30" s="4">
        <v>0</v>
      </c>
      <c r="D30" s="4">
        <v>0</v>
      </c>
      <c r="E30" s="14">
        <v>288574</v>
      </c>
    </row>
    <row r="31" spans="1:5" ht="38.25">
      <c r="A31" s="3" t="s">
        <v>139</v>
      </c>
      <c r="B31" s="20" t="s">
        <v>27</v>
      </c>
      <c r="C31" s="4">
        <f>C32+C33</f>
        <v>0</v>
      </c>
      <c r="D31" s="4">
        <f>D32+D33</f>
        <v>12234000</v>
      </c>
      <c r="E31" s="4">
        <f>E32+E33</f>
        <v>3212000</v>
      </c>
    </row>
    <row r="32" spans="1:5" ht="51">
      <c r="A32" s="3" t="s">
        <v>140</v>
      </c>
      <c r="B32" s="20" t="s">
        <v>28</v>
      </c>
      <c r="C32" s="4">
        <v>0</v>
      </c>
      <c r="D32" s="4">
        <v>7773000</v>
      </c>
      <c r="E32" s="14"/>
    </row>
    <row r="33" spans="1:5" ht="38.25">
      <c r="A33" s="3" t="s">
        <v>141</v>
      </c>
      <c r="B33" s="20" t="s">
        <v>29</v>
      </c>
      <c r="C33" s="4">
        <v>0</v>
      </c>
      <c r="D33" s="4">
        <v>4461000</v>
      </c>
      <c r="E33" s="14">
        <v>3212000</v>
      </c>
    </row>
    <row r="34" spans="1:5" ht="38.25">
      <c r="A34" s="3" t="s">
        <v>30</v>
      </c>
      <c r="B34" s="20" t="s">
        <v>31</v>
      </c>
      <c r="C34" s="4">
        <v>26300000</v>
      </c>
      <c r="D34" s="4">
        <v>26296000</v>
      </c>
      <c r="E34" s="14">
        <v>2872018</v>
      </c>
    </row>
    <row r="35" spans="1:5" ht="12.75">
      <c r="A35" s="3" t="s">
        <v>163</v>
      </c>
      <c r="B35" s="20">
        <v>420229</v>
      </c>
      <c r="C35" s="4"/>
      <c r="D35" s="4"/>
      <c r="E35" s="15">
        <v>573732</v>
      </c>
    </row>
    <row r="36" spans="1:5" ht="12.75">
      <c r="A36" s="3" t="s">
        <v>142</v>
      </c>
      <c r="B36" s="20" t="s">
        <v>32</v>
      </c>
      <c r="C36" s="4">
        <f>C37</f>
        <v>1886000</v>
      </c>
      <c r="D36" s="4">
        <f>D37</f>
        <v>1886000</v>
      </c>
      <c r="E36" s="4">
        <f>E37</f>
        <v>0</v>
      </c>
    </row>
    <row r="37" spans="1:5" ht="25.5">
      <c r="A37" s="3" t="s">
        <v>33</v>
      </c>
      <c r="B37" s="20" t="s">
        <v>34</v>
      </c>
      <c r="C37" s="4">
        <v>1886000</v>
      </c>
      <c r="D37" s="4">
        <v>1886000</v>
      </c>
      <c r="E37" s="14"/>
    </row>
    <row r="38" spans="1:5" ht="51">
      <c r="A38" s="3" t="s">
        <v>143</v>
      </c>
      <c r="B38" s="20" t="s">
        <v>35</v>
      </c>
      <c r="C38" s="4">
        <f>C39+C43+C46+C49</f>
        <v>114557000</v>
      </c>
      <c r="D38" s="4">
        <f>D39+D43+D46+D49</f>
        <v>114489000</v>
      </c>
      <c r="E38" s="4">
        <f>E39+E43+E46+E49</f>
        <v>25246063</v>
      </c>
    </row>
    <row r="39" spans="1:5" ht="25.5">
      <c r="A39" s="3" t="s">
        <v>144</v>
      </c>
      <c r="B39" s="20" t="s">
        <v>36</v>
      </c>
      <c r="C39" s="4">
        <f>C40+C41+C42</f>
        <v>108936000</v>
      </c>
      <c r="D39" s="4">
        <f>D40+D41+D42</f>
        <v>108868000</v>
      </c>
      <c r="E39" s="4">
        <f>E40+E41+E42</f>
        <v>24874580</v>
      </c>
    </row>
    <row r="40" spans="1:5" ht="12.75">
      <c r="A40" s="3" t="s">
        <v>145</v>
      </c>
      <c r="B40" s="20" t="s">
        <v>37</v>
      </c>
      <c r="C40" s="4">
        <v>48254000</v>
      </c>
      <c r="D40" s="4">
        <v>49486000</v>
      </c>
      <c r="E40" s="14">
        <v>2064035</v>
      </c>
    </row>
    <row r="41" spans="1:5" ht="12.75">
      <c r="A41" s="3" t="s">
        <v>146</v>
      </c>
      <c r="B41" s="20" t="s">
        <v>38</v>
      </c>
      <c r="C41" s="4">
        <v>1300000</v>
      </c>
      <c r="D41" s="4">
        <v>0</v>
      </c>
      <c r="E41" s="14">
        <v>1556339</v>
      </c>
    </row>
    <row r="42" spans="1:5" ht="12.75">
      <c r="A42" s="3" t="s">
        <v>39</v>
      </c>
      <c r="B42" s="20" t="s">
        <v>40</v>
      </c>
      <c r="C42" s="4">
        <v>59382000</v>
      </c>
      <c r="D42" s="4">
        <v>59382000</v>
      </c>
      <c r="E42" s="14">
        <v>21254206</v>
      </c>
    </row>
    <row r="43" spans="1:5" ht="25.5">
      <c r="A43" s="3" t="s">
        <v>147</v>
      </c>
      <c r="B43" s="20" t="s">
        <v>41</v>
      </c>
      <c r="C43" s="14">
        <f>C44+C45</f>
        <v>1654000</v>
      </c>
      <c r="D43" s="14">
        <f>D44+D45</f>
        <v>1654000</v>
      </c>
      <c r="E43" s="14">
        <f>E44+E45</f>
        <v>371483</v>
      </c>
    </row>
    <row r="44" spans="1:5" ht="12.75">
      <c r="A44" s="3" t="s">
        <v>145</v>
      </c>
      <c r="B44" s="20" t="s">
        <v>42</v>
      </c>
      <c r="C44" s="4">
        <v>1468000</v>
      </c>
      <c r="D44" s="4">
        <v>1654000</v>
      </c>
      <c r="E44" s="14">
        <v>204185</v>
      </c>
    </row>
    <row r="45" spans="1:5" ht="12.75">
      <c r="A45" s="3" t="s">
        <v>146</v>
      </c>
      <c r="B45" s="20" t="s">
        <v>43</v>
      </c>
      <c r="C45" s="4">
        <v>186000</v>
      </c>
      <c r="D45" s="4">
        <v>0</v>
      </c>
      <c r="E45" s="14">
        <v>167298</v>
      </c>
    </row>
    <row r="46" spans="1:5" ht="25.5">
      <c r="A46" s="3" t="s">
        <v>148</v>
      </c>
      <c r="B46" s="20" t="s">
        <v>44</v>
      </c>
      <c r="C46" s="4">
        <f>C47+C48</f>
        <v>58000</v>
      </c>
      <c r="D46" s="4">
        <f>D47+D48</f>
        <v>58000</v>
      </c>
      <c r="E46" s="4">
        <f>E47+E48</f>
        <v>0</v>
      </c>
    </row>
    <row r="47" spans="1:5" ht="12.75">
      <c r="A47" s="3" t="s">
        <v>145</v>
      </c>
      <c r="B47" s="20" t="s">
        <v>45</v>
      </c>
      <c r="C47" s="4">
        <v>0</v>
      </c>
      <c r="D47" s="4">
        <v>58000</v>
      </c>
      <c r="E47" s="14"/>
    </row>
    <row r="48" spans="1:5" ht="12.75">
      <c r="A48" s="3" t="s">
        <v>146</v>
      </c>
      <c r="B48" s="20" t="s">
        <v>46</v>
      </c>
      <c r="C48" s="4">
        <v>58000</v>
      </c>
      <c r="D48" s="4">
        <v>0</v>
      </c>
      <c r="E48" s="14"/>
    </row>
    <row r="49" spans="1:5" ht="25.5">
      <c r="A49" s="3" t="s">
        <v>149</v>
      </c>
      <c r="B49" s="20" t="s">
        <v>47</v>
      </c>
      <c r="C49" s="4">
        <f>C50</f>
        <v>3909000</v>
      </c>
      <c r="D49" s="4">
        <f>D50</f>
        <v>3909000</v>
      </c>
      <c r="E49" s="4">
        <f>E50</f>
        <v>0</v>
      </c>
    </row>
    <row r="50" spans="1:5" ht="12.75">
      <c r="A50" s="3" t="s">
        <v>145</v>
      </c>
      <c r="B50" s="20" t="s">
        <v>48</v>
      </c>
      <c r="C50" s="4">
        <v>3909000</v>
      </c>
      <c r="D50" s="4">
        <v>3909000</v>
      </c>
      <c r="E50" s="14"/>
    </row>
    <row r="51" spans="1:5" ht="25.5">
      <c r="A51" s="3" t="s">
        <v>150</v>
      </c>
      <c r="B51" s="20" t="s">
        <v>49</v>
      </c>
      <c r="C51" s="14">
        <f>C52</f>
        <v>243235000</v>
      </c>
      <c r="D51" s="14">
        <f>D52</f>
        <v>255409603</v>
      </c>
      <c r="E51" s="14">
        <f>E52</f>
        <v>92578495</v>
      </c>
    </row>
    <row r="52" spans="1:5" ht="12.75">
      <c r="A52" s="3" t="s">
        <v>52</v>
      </c>
      <c r="B52" s="20" t="s">
        <v>53</v>
      </c>
      <c r="C52" s="14">
        <f>C53+C56+C59+C75+C82</f>
        <v>243235000</v>
      </c>
      <c r="D52" s="14">
        <f>D53+D56+D59+D75+D82</f>
        <v>255409603</v>
      </c>
      <c r="E52" s="14">
        <f>E53+E56+E59+E75+E82</f>
        <v>92578495</v>
      </c>
    </row>
    <row r="53" spans="1:5" ht="25.5">
      <c r="A53" s="3" t="s">
        <v>54</v>
      </c>
      <c r="B53" s="20" t="s">
        <v>51</v>
      </c>
      <c r="C53" s="4">
        <v>4500000</v>
      </c>
      <c r="D53" s="4">
        <v>17450300</v>
      </c>
      <c r="E53" s="14">
        <f>E54</f>
        <v>13819307</v>
      </c>
    </row>
    <row r="54" spans="1:5" ht="12.75">
      <c r="A54" s="3" t="s">
        <v>55</v>
      </c>
      <c r="B54" s="20" t="s">
        <v>56</v>
      </c>
      <c r="C54" s="4">
        <v>4500000</v>
      </c>
      <c r="D54" s="4">
        <v>17450300</v>
      </c>
      <c r="E54" s="14">
        <f>E55</f>
        <v>13819307</v>
      </c>
    </row>
    <row r="55" spans="1:5" ht="25.5">
      <c r="A55" s="3" t="s">
        <v>57</v>
      </c>
      <c r="B55" s="20" t="s">
        <v>58</v>
      </c>
      <c r="C55" s="14">
        <f>C122</f>
        <v>4500000</v>
      </c>
      <c r="D55" s="14">
        <f>D122</f>
        <v>17450300</v>
      </c>
      <c r="E55" s="14">
        <f>E122</f>
        <v>13819307</v>
      </c>
    </row>
    <row r="56" spans="1:5" ht="12.75">
      <c r="A56" s="3" t="s">
        <v>59</v>
      </c>
      <c r="B56" s="20" t="s">
        <v>7</v>
      </c>
      <c r="C56" s="14">
        <f aca="true" t="shared" si="3" ref="C56:E57">C57</f>
        <v>15321000</v>
      </c>
      <c r="D56" s="14">
        <f t="shared" si="3"/>
        <v>35183903</v>
      </c>
      <c r="E56" s="14">
        <f t="shared" si="3"/>
        <v>24438098</v>
      </c>
    </row>
    <row r="57" spans="1:5" ht="38.25">
      <c r="A57" s="3" t="s">
        <v>60</v>
      </c>
      <c r="B57" s="20" t="s">
        <v>61</v>
      </c>
      <c r="C57" s="14">
        <f t="shared" si="3"/>
        <v>15321000</v>
      </c>
      <c r="D57" s="14">
        <f t="shared" si="3"/>
        <v>35183903</v>
      </c>
      <c r="E57" s="14">
        <f t="shared" si="3"/>
        <v>24438098</v>
      </c>
    </row>
    <row r="58" spans="1:5" ht="12.75">
      <c r="A58" s="3" t="s">
        <v>62</v>
      </c>
      <c r="B58" s="20" t="s">
        <v>63</v>
      </c>
      <c r="C58" s="14">
        <f>C131+C145+C163+C168+C200+C205</f>
        <v>15321000</v>
      </c>
      <c r="D58" s="14">
        <f>D131+D145+D163+D168+D200+D205</f>
        <v>35183903</v>
      </c>
      <c r="E58" s="14">
        <f>E131+E145+E163+E168+E200+E205</f>
        <v>24438098</v>
      </c>
    </row>
    <row r="59" spans="1:5" ht="38.25">
      <c r="A59" s="3" t="s">
        <v>64</v>
      </c>
      <c r="B59" s="20" t="s">
        <v>65</v>
      </c>
      <c r="C59" s="14">
        <f>C60+C64+C67+C71</f>
        <v>199699000</v>
      </c>
      <c r="D59" s="14">
        <f>D60+D64+D67+D71</f>
        <v>178271000</v>
      </c>
      <c r="E59" s="14">
        <f>E60+E64+E67+E71</f>
        <v>38156607</v>
      </c>
    </row>
    <row r="60" spans="1:5" ht="25.5">
      <c r="A60" s="3" t="s">
        <v>66</v>
      </c>
      <c r="B60" s="20" t="s">
        <v>67</v>
      </c>
      <c r="C60" s="14">
        <f>C61+C62+C63</f>
        <v>191241000</v>
      </c>
      <c r="D60" s="14">
        <f>D61+D62+D63</f>
        <v>169813000</v>
      </c>
      <c r="E60" s="14">
        <f>E61+E62+E63</f>
        <v>36369327</v>
      </c>
    </row>
    <row r="61" spans="1:5" ht="12.75">
      <c r="A61" s="3" t="s">
        <v>68</v>
      </c>
      <c r="B61" s="20" t="s">
        <v>69</v>
      </c>
      <c r="C61" s="14">
        <f aca="true" t="shared" si="4" ref="C61:E62">C125+C134+C148+C171+C183+C208</f>
        <v>77355000</v>
      </c>
      <c r="D61" s="14">
        <f t="shared" si="4"/>
        <v>55787000</v>
      </c>
      <c r="E61" s="14">
        <f t="shared" si="4"/>
        <v>14316027</v>
      </c>
    </row>
    <row r="62" spans="1:5" ht="12.75">
      <c r="A62" s="3" t="s">
        <v>70</v>
      </c>
      <c r="B62" s="20" t="s">
        <v>71</v>
      </c>
      <c r="C62" s="14">
        <f t="shared" si="4"/>
        <v>108936000</v>
      </c>
      <c r="D62" s="14">
        <f t="shared" si="4"/>
        <v>108868000</v>
      </c>
      <c r="E62" s="14">
        <f t="shared" si="4"/>
        <v>18162772</v>
      </c>
    </row>
    <row r="63" spans="1:5" ht="12.75">
      <c r="A63" s="3" t="s">
        <v>72</v>
      </c>
      <c r="B63" s="20" t="s">
        <v>73</v>
      </c>
      <c r="C63" s="14">
        <f>C136+C150+C173+C185+C210</f>
        <v>4950000</v>
      </c>
      <c r="D63" s="14">
        <f>D136+D150+D173+D185+D210</f>
        <v>5158000</v>
      </c>
      <c r="E63" s="14">
        <f>E136+E150+E173+E185+E210</f>
        <v>3890528</v>
      </c>
    </row>
    <row r="64" spans="1:5" ht="25.5">
      <c r="A64" s="3" t="s">
        <v>74</v>
      </c>
      <c r="B64" s="20" t="s">
        <v>75</v>
      </c>
      <c r="C64" s="14">
        <f>C65+C66</f>
        <v>1079000</v>
      </c>
      <c r="D64" s="14">
        <f>D65+D66</f>
        <v>1079000</v>
      </c>
      <c r="E64" s="14">
        <f>E65+E66</f>
        <v>480748</v>
      </c>
    </row>
    <row r="65" spans="1:5" ht="12.75">
      <c r="A65" s="3" t="s">
        <v>68</v>
      </c>
      <c r="B65" s="20" t="s">
        <v>76</v>
      </c>
      <c r="C65" s="14">
        <f aca="true" t="shared" si="5" ref="C65:E66">C187</f>
        <v>367000</v>
      </c>
      <c r="D65" s="14">
        <f t="shared" si="5"/>
        <v>367000</v>
      </c>
      <c r="E65" s="14">
        <f t="shared" si="5"/>
        <v>112339</v>
      </c>
    </row>
    <row r="66" spans="1:5" ht="12.75">
      <c r="A66" s="3" t="s">
        <v>70</v>
      </c>
      <c r="B66" s="20" t="s">
        <v>77</v>
      </c>
      <c r="C66" s="14">
        <f t="shared" si="5"/>
        <v>712000</v>
      </c>
      <c r="D66" s="14">
        <f t="shared" si="5"/>
        <v>712000</v>
      </c>
      <c r="E66" s="14">
        <f t="shared" si="5"/>
        <v>368409</v>
      </c>
    </row>
    <row r="67" spans="1:5" ht="25.5">
      <c r="A67" s="3" t="s">
        <v>78</v>
      </c>
      <c r="B67" s="20" t="s">
        <v>79</v>
      </c>
      <c r="C67" s="14">
        <f>C68+C69+C70</f>
        <v>130000</v>
      </c>
      <c r="D67" s="14">
        <f>D68+D69+D70</f>
        <v>130000</v>
      </c>
      <c r="E67" s="14">
        <f>E68+E69+E70</f>
        <v>48412</v>
      </c>
    </row>
    <row r="68" spans="1:5" ht="12.75">
      <c r="A68" s="3" t="s">
        <v>68</v>
      </c>
      <c r="B68" s="20" t="s">
        <v>80</v>
      </c>
      <c r="C68" s="14">
        <f aca="true" t="shared" si="6" ref="C68:E70">C190</f>
        <v>58000</v>
      </c>
      <c r="D68" s="14">
        <f t="shared" si="6"/>
        <v>72000</v>
      </c>
      <c r="E68" s="14">
        <f t="shared" si="6"/>
        <v>968</v>
      </c>
    </row>
    <row r="69" spans="1:5" ht="12.75">
      <c r="A69" s="3" t="s">
        <v>70</v>
      </c>
      <c r="B69" s="20" t="s">
        <v>81</v>
      </c>
      <c r="C69" s="14">
        <f t="shared" si="6"/>
        <v>58000</v>
      </c>
      <c r="D69" s="14">
        <f t="shared" si="6"/>
        <v>58000</v>
      </c>
      <c r="E69" s="14">
        <f t="shared" si="6"/>
        <v>47444</v>
      </c>
    </row>
    <row r="70" spans="1:5" ht="12.75">
      <c r="A70" s="3" t="s">
        <v>72</v>
      </c>
      <c r="B70" s="20" t="s">
        <v>82</v>
      </c>
      <c r="C70" s="14">
        <f t="shared" si="6"/>
        <v>14000</v>
      </c>
      <c r="D70" s="14">
        <f t="shared" si="6"/>
        <v>0</v>
      </c>
      <c r="E70" s="14">
        <f t="shared" si="6"/>
        <v>0</v>
      </c>
    </row>
    <row r="71" spans="1:5" ht="25.5">
      <c r="A71" s="3" t="s">
        <v>83</v>
      </c>
      <c r="B71" s="20" t="s">
        <v>84</v>
      </c>
      <c r="C71" s="14">
        <f>C72+C73+C74</f>
        <v>7249000</v>
      </c>
      <c r="D71" s="14">
        <f>D72+D73+D74</f>
        <v>7249000</v>
      </c>
      <c r="E71" s="14">
        <f>E72+E73+E74</f>
        <v>1258120</v>
      </c>
    </row>
    <row r="72" spans="1:5" ht="12.75">
      <c r="A72" s="3" t="s">
        <v>68</v>
      </c>
      <c r="B72" s="20" t="s">
        <v>85</v>
      </c>
      <c r="C72" s="14">
        <f>C107+C152</f>
        <v>5916000</v>
      </c>
      <c r="D72" s="14">
        <f>D107+D152</f>
        <v>5840000</v>
      </c>
      <c r="E72" s="14">
        <f>E107+E152</f>
        <v>40181</v>
      </c>
    </row>
    <row r="73" spans="1:5" ht="12.75">
      <c r="A73" s="3" t="s">
        <v>70</v>
      </c>
      <c r="B73" s="20" t="s">
        <v>86</v>
      </c>
      <c r="C73" s="14">
        <f>C108</f>
        <v>1308000</v>
      </c>
      <c r="D73" s="14">
        <f>D108</f>
        <v>1308000</v>
      </c>
      <c r="E73" s="14">
        <f>E108</f>
        <v>1132566</v>
      </c>
    </row>
    <row r="74" spans="1:5" ht="12.75">
      <c r="A74" s="3" t="s">
        <v>72</v>
      </c>
      <c r="B74" s="20" t="s">
        <v>87</v>
      </c>
      <c r="C74" s="14">
        <f>C153</f>
        <v>25000</v>
      </c>
      <c r="D74" s="14">
        <f>D153</f>
        <v>101000</v>
      </c>
      <c r="E74" s="14">
        <f>E153</f>
        <v>85373</v>
      </c>
    </row>
    <row r="75" spans="1:5" ht="12.75">
      <c r="A75" s="3" t="s">
        <v>88</v>
      </c>
      <c r="B75" s="20" t="s">
        <v>89</v>
      </c>
      <c r="C75" s="14">
        <f aca="true" t="shared" si="7" ref="C75:E76">C76</f>
        <v>23715000</v>
      </c>
      <c r="D75" s="14">
        <f t="shared" si="7"/>
        <v>24504400</v>
      </c>
      <c r="E75" s="14">
        <f t="shared" si="7"/>
        <v>16924959</v>
      </c>
    </row>
    <row r="76" spans="1:5" ht="25.5">
      <c r="A76" s="3" t="s">
        <v>90</v>
      </c>
      <c r="B76" s="20" t="s">
        <v>91</v>
      </c>
      <c r="C76" s="14">
        <f t="shared" si="7"/>
        <v>23715000</v>
      </c>
      <c r="D76" s="14">
        <f t="shared" si="7"/>
        <v>24504400</v>
      </c>
      <c r="E76" s="14">
        <f t="shared" si="7"/>
        <v>16924959</v>
      </c>
    </row>
    <row r="77" spans="1:5" ht="25.5">
      <c r="A77" s="3" t="s">
        <v>92</v>
      </c>
      <c r="B77" s="20" t="s">
        <v>93</v>
      </c>
      <c r="C77" s="14">
        <f>C78+C79+C80+C81</f>
        <v>23715000</v>
      </c>
      <c r="D77" s="14">
        <f>D78+D79+D80+D81</f>
        <v>24504400</v>
      </c>
      <c r="E77" s="14">
        <f>E78+E79+E80+E81</f>
        <v>16924959</v>
      </c>
    </row>
    <row r="78" spans="1:5" ht="12.75">
      <c r="A78" s="3" t="s">
        <v>94</v>
      </c>
      <c r="B78" s="20" t="s">
        <v>95</v>
      </c>
      <c r="C78" s="14">
        <f>C91</f>
        <v>2117000</v>
      </c>
      <c r="D78" s="14">
        <f>D91</f>
        <v>2973000</v>
      </c>
      <c r="E78" s="14">
        <f>E91</f>
        <v>1495038</v>
      </c>
    </row>
    <row r="79" spans="1:5" ht="12.75">
      <c r="A79" s="3" t="s">
        <v>96</v>
      </c>
      <c r="B79" s="20" t="s">
        <v>97</v>
      </c>
      <c r="C79" s="14">
        <f>C92+C99</f>
        <v>114000</v>
      </c>
      <c r="D79" s="14">
        <f>D92+D99</f>
        <v>131500</v>
      </c>
      <c r="E79" s="14">
        <f>E92+E99</f>
        <v>61699</v>
      </c>
    </row>
    <row r="80" spans="1:5" ht="12.75">
      <c r="A80" s="3" t="s">
        <v>98</v>
      </c>
      <c r="B80" s="20" t="s">
        <v>99</v>
      </c>
      <c r="C80" s="14">
        <f>C100+C112</f>
        <v>2000</v>
      </c>
      <c r="D80" s="14">
        <f>D100+D112</f>
        <v>5000</v>
      </c>
      <c r="E80" s="14">
        <f>E100+E112</f>
        <v>4741</v>
      </c>
    </row>
    <row r="81" spans="1:5" ht="12.75">
      <c r="A81" s="3" t="s">
        <v>100</v>
      </c>
      <c r="B81" s="20" t="s">
        <v>101</v>
      </c>
      <c r="C81" s="14">
        <f>C93+C101+C113+C140+C157+C177+C214+C223</f>
        <v>21482000</v>
      </c>
      <c r="D81" s="14">
        <f>D93+D101+D113+D140+D157+D177+D214+D223</f>
        <v>21394900</v>
      </c>
      <c r="E81" s="14">
        <f>E93+E101+E113+E140+E157+E177+E214+E223</f>
        <v>15363481</v>
      </c>
    </row>
    <row r="82" spans="1:5" ht="25.5">
      <c r="A82" s="3" t="s">
        <v>170</v>
      </c>
      <c r="B82" s="20" t="s">
        <v>173</v>
      </c>
      <c r="C82" s="4">
        <f aca="true" t="shared" si="8" ref="C82:E83">C83</f>
        <v>0</v>
      </c>
      <c r="D82" s="4">
        <f t="shared" si="8"/>
        <v>0</v>
      </c>
      <c r="E82" s="4">
        <f t="shared" si="8"/>
        <v>-760476</v>
      </c>
    </row>
    <row r="83" spans="1:5" ht="25.5">
      <c r="A83" s="3" t="s">
        <v>171</v>
      </c>
      <c r="B83" s="20" t="s">
        <v>174</v>
      </c>
      <c r="C83" s="4">
        <f t="shared" si="8"/>
        <v>0</v>
      </c>
      <c r="D83" s="4">
        <f t="shared" si="8"/>
        <v>0</v>
      </c>
      <c r="E83" s="4">
        <f t="shared" si="8"/>
        <v>-760476</v>
      </c>
    </row>
    <row r="84" spans="1:5" ht="25.5">
      <c r="A84" s="3" t="s">
        <v>172</v>
      </c>
      <c r="B84" s="20" t="s">
        <v>175</v>
      </c>
      <c r="C84" s="15">
        <f>C116+C195+C217</f>
        <v>0</v>
      </c>
      <c r="D84" s="15">
        <f>D116+D195+D217</f>
        <v>0</v>
      </c>
      <c r="E84" s="15">
        <f>E116+E195+E217</f>
        <v>-760476</v>
      </c>
    </row>
    <row r="85" spans="1:5" ht="25.5">
      <c r="A85" s="3" t="s">
        <v>102</v>
      </c>
      <c r="B85" s="20" t="s">
        <v>103</v>
      </c>
      <c r="C85" s="14">
        <f>C86+C94</f>
        <v>3201000</v>
      </c>
      <c r="D85" s="14">
        <f>D86+D94</f>
        <v>4133500</v>
      </c>
      <c r="E85" s="14">
        <f>E86+E94</f>
        <v>1827658</v>
      </c>
    </row>
    <row r="86" spans="1:5" ht="12.75">
      <c r="A86" s="3" t="s">
        <v>126</v>
      </c>
      <c r="B86" s="20" t="s">
        <v>56</v>
      </c>
      <c r="C86" s="14">
        <f aca="true" t="shared" si="9" ref="C86:E89">C87</f>
        <v>3166000</v>
      </c>
      <c r="D86" s="14">
        <f t="shared" si="9"/>
        <v>4088000</v>
      </c>
      <c r="E86" s="14">
        <f t="shared" si="9"/>
        <v>1785542</v>
      </c>
    </row>
    <row r="87" spans="1:5" ht="12.75">
      <c r="A87" s="3" t="s">
        <v>52</v>
      </c>
      <c r="B87" s="20" t="s">
        <v>53</v>
      </c>
      <c r="C87" s="14">
        <f t="shared" si="9"/>
        <v>3166000</v>
      </c>
      <c r="D87" s="14">
        <f t="shared" si="9"/>
        <v>4088000</v>
      </c>
      <c r="E87" s="14">
        <f t="shared" si="9"/>
        <v>1785542</v>
      </c>
    </row>
    <row r="88" spans="1:5" ht="12.75">
      <c r="A88" s="3" t="s">
        <v>88</v>
      </c>
      <c r="B88" s="20" t="s">
        <v>89</v>
      </c>
      <c r="C88" s="14">
        <f t="shared" si="9"/>
        <v>3166000</v>
      </c>
      <c r="D88" s="14">
        <f t="shared" si="9"/>
        <v>4088000</v>
      </c>
      <c r="E88" s="14">
        <f t="shared" si="9"/>
        <v>1785542</v>
      </c>
    </row>
    <row r="89" spans="1:5" ht="25.5">
      <c r="A89" s="3" t="s">
        <v>90</v>
      </c>
      <c r="B89" s="20" t="s">
        <v>91</v>
      </c>
      <c r="C89" s="14">
        <f t="shared" si="9"/>
        <v>3166000</v>
      </c>
      <c r="D89" s="14">
        <f t="shared" si="9"/>
        <v>4088000</v>
      </c>
      <c r="E89" s="14">
        <f t="shared" si="9"/>
        <v>1785542</v>
      </c>
    </row>
    <row r="90" spans="1:5" ht="25.5">
      <c r="A90" s="3" t="s">
        <v>92</v>
      </c>
      <c r="B90" s="20" t="s">
        <v>93</v>
      </c>
      <c r="C90" s="14">
        <f>C91+C92+C93</f>
        <v>3166000</v>
      </c>
      <c r="D90" s="14">
        <f>D91+D92+D93</f>
        <v>4088000</v>
      </c>
      <c r="E90" s="14">
        <f>E91+E92+E93</f>
        <v>1785542</v>
      </c>
    </row>
    <row r="91" spans="1:5" ht="12.75">
      <c r="A91" s="3" t="s">
        <v>94</v>
      </c>
      <c r="B91" s="20" t="s">
        <v>95</v>
      </c>
      <c r="C91" s="4">
        <v>2117000</v>
      </c>
      <c r="D91" s="4">
        <v>2973000</v>
      </c>
      <c r="E91" s="14">
        <v>1495038</v>
      </c>
    </row>
    <row r="92" spans="1:5" ht="12.75">
      <c r="A92" s="3" t="s">
        <v>96</v>
      </c>
      <c r="B92" s="20" t="s">
        <v>97</v>
      </c>
      <c r="C92" s="4">
        <v>110000</v>
      </c>
      <c r="D92" s="4">
        <v>124500</v>
      </c>
      <c r="E92" s="14">
        <v>55674</v>
      </c>
    </row>
    <row r="93" spans="1:5" ht="12.75">
      <c r="A93" s="3" t="s">
        <v>100</v>
      </c>
      <c r="B93" s="20" t="s">
        <v>101</v>
      </c>
      <c r="C93" s="4">
        <v>939000</v>
      </c>
      <c r="D93" s="4">
        <v>990500</v>
      </c>
      <c r="E93" s="14">
        <v>234830</v>
      </c>
    </row>
    <row r="94" spans="1:5" ht="12.75">
      <c r="A94" s="3" t="s">
        <v>105</v>
      </c>
      <c r="B94" s="20" t="s">
        <v>104</v>
      </c>
      <c r="C94" s="4">
        <v>35000</v>
      </c>
      <c r="D94" s="4">
        <v>45500</v>
      </c>
      <c r="E94" s="14">
        <f>E95</f>
        <v>42116</v>
      </c>
    </row>
    <row r="95" spans="1:5" ht="12.75">
      <c r="A95" s="3" t="s">
        <v>52</v>
      </c>
      <c r="B95" s="20" t="s">
        <v>53</v>
      </c>
      <c r="C95" s="14">
        <f aca="true" t="shared" si="10" ref="C95:D97">C96</f>
        <v>35000</v>
      </c>
      <c r="D95" s="14">
        <f t="shared" si="10"/>
        <v>45500</v>
      </c>
      <c r="E95" s="14">
        <f>E96</f>
        <v>42116</v>
      </c>
    </row>
    <row r="96" spans="1:5" ht="12.75">
      <c r="A96" s="3" t="s">
        <v>88</v>
      </c>
      <c r="B96" s="20" t="s">
        <v>89</v>
      </c>
      <c r="C96" s="14">
        <f t="shared" si="10"/>
        <v>35000</v>
      </c>
      <c r="D96" s="14">
        <f t="shared" si="10"/>
        <v>45500</v>
      </c>
      <c r="E96" s="14">
        <f>E97</f>
        <v>42116</v>
      </c>
    </row>
    <row r="97" spans="1:5" ht="25.5">
      <c r="A97" s="3" t="s">
        <v>90</v>
      </c>
      <c r="B97" s="20" t="s">
        <v>91</v>
      </c>
      <c r="C97" s="14">
        <f t="shared" si="10"/>
        <v>35000</v>
      </c>
      <c r="D97" s="14">
        <f t="shared" si="10"/>
        <v>45500</v>
      </c>
      <c r="E97" s="14">
        <f>E98</f>
        <v>42116</v>
      </c>
    </row>
    <row r="98" spans="1:5" ht="25.5">
      <c r="A98" s="3" t="s">
        <v>92</v>
      </c>
      <c r="B98" s="20" t="s">
        <v>93</v>
      </c>
      <c r="C98" s="14">
        <f>C99+C100+C101</f>
        <v>35000</v>
      </c>
      <c r="D98" s="14">
        <f>D99+D100+D101</f>
        <v>45500</v>
      </c>
      <c r="E98" s="14">
        <f>E99+E100+E101</f>
        <v>42116</v>
      </c>
    </row>
    <row r="99" spans="1:5" ht="12.75">
      <c r="A99" s="3" t="s">
        <v>96</v>
      </c>
      <c r="B99" s="20" t="s">
        <v>97</v>
      </c>
      <c r="C99" s="4">
        <v>4000</v>
      </c>
      <c r="D99" s="4">
        <v>7000</v>
      </c>
      <c r="E99" s="14">
        <v>6025</v>
      </c>
    </row>
    <row r="100" spans="1:5" ht="12.75">
      <c r="A100" s="3" t="s">
        <v>98</v>
      </c>
      <c r="B100" s="20" t="s">
        <v>99</v>
      </c>
      <c r="C100" s="4">
        <v>0</v>
      </c>
      <c r="D100" s="4">
        <v>3000</v>
      </c>
      <c r="E100" s="14">
        <v>2741</v>
      </c>
    </row>
    <row r="101" spans="1:5" ht="12.75">
      <c r="A101" s="3" t="s">
        <v>100</v>
      </c>
      <c r="B101" s="20" t="s">
        <v>101</v>
      </c>
      <c r="C101" s="4">
        <v>31000</v>
      </c>
      <c r="D101" s="4">
        <v>35500</v>
      </c>
      <c r="E101" s="14">
        <v>33350</v>
      </c>
    </row>
    <row r="102" spans="1:5" ht="25.5">
      <c r="A102" s="3" t="s">
        <v>106</v>
      </c>
      <c r="B102" s="20" t="s">
        <v>107</v>
      </c>
      <c r="C102" s="14">
        <f>C103+C117+C127+C141</f>
        <v>53033000</v>
      </c>
      <c r="D102" s="14">
        <f>D103+D117+D127+D141</f>
        <v>63733200</v>
      </c>
      <c r="E102" s="14">
        <f>E103+E117+E127+E141</f>
        <v>23746074</v>
      </c>
    </row>
    <row r="103" spans="1:5" ht="12.75">
      <c r="A103" s="3" t="s">
        <v>127</v>
      </c>
      <c r="B103" s="20" t="s">
        <v>108</v>
      </c>
      <c r="C103" s="14">
        <f>C104</f>
        <v>2798000</v>
      </c>
      <c r="D103" s="14">
        <f>D104</f>
        <v>2798000</v>
      </c>
      <c r="E103" s="14">
        <f>E104</f>
        <v>1192457</v>
      </c>
    </row>
    <row r="104" spans="1:5" ht="12.75">
      <c r="A104" s="3" t="s">
        <v>52</v>
      </c>
      <c r="B104" s="20" t="s">
        <v>53</v>
      </c>
      <c r="C104" s="14">
        <f>C105+C109+C114</f>
        <v>2798000</v>
      </c>
      <c r="D104" s="14">
        <f>D105+D109+D114</f>
        <v>2798000</v>
      </c>
      <c r="E104" s="14">
        <f>E105+E109+E114</f>
        <v>1192457</v>
      </c>
    </row>
    <row r="105" spans="1:5" ht="38.25">
      <c r="A105" s="3" t="s">
        <v>64</v>
      </c>
      <c r="B105" s="20" t="s">
        <v>65</v>
      </c>
      <c r="C105" s="14">
        <f>C106</f>
        <v>2711000</v>
      </c>
      <c r="D105" s="14">
        <f>D106</f>
        <v>2711000</v>
      </c>
      <c r="E105" s="14">
        <f>E106</f>
        <v>1132566</v>
      </c>
    </row>
    <row r="106" spans="1:5" ht="25.5">
      <c r="A106" s="3" t="s">
        <v>83</v>
      </c>
      <c r="B106" s="20" t="s">
        <v>84</v>
      </c>
      <c r="C106" s="14">
        <f>C107+C108</f>
        <v>2711000</v>
      </c>
      <c r="D106" s="14">
        <f>D107+D108</f>
        <v>2711000</v>
      </c>
      <c r="E106" s="14">
        <f>E107+E108</f>
        <v>1132566</v>
      </c>
    </row>
    <row r="107" spans="1:5" ht="12.75">
      <c r="A107" s="3" t="s">
        <v>68</v>
      </c>
      <c r="B107" s="20" t="s">
        <v>85</v>
      </c>
      <c r="C107" s="4">
        <v>1403000</v>
      </c>
      <c r="D107" s="4">
        <v>1403000</v>
      </c>
      <c r="E107" s="14"/>
    </row>
    <row r="108" spans="1:5" ht="12.75">
      <c r="A108" s="3" t="s">
        <v>70</v>
      </c>
      <c r="B108" s="20" t="s">
        <v>86</v>
      </c>
      <c r="C108" s="4">
        <v>1308000</v>
      </c>
      <c r="D108" s="4">
        <v>1308000</v>
      </c>
      <c r="E108" s="14">
        <v>1132566</v>
      </c>
    </row>
    <row r="109" spans="1:5" ht="12.75">
      <c r="A109" s="3" t="s">
        <v>88</v>
      </c>
      <c r="B109" s="20" t="s">
        <v>89</v>
      </c>
      <c r="C109" s="14">
        <f aca="true" t="shared" si="11" ref="C109:E110">C110</f>
        <v>87000</v>
      </c>
      <c r="D109" s="14">
        <f t="shared" si="11"/>
        <v>87000</v>
      </c>
      <c r="E109" s="14">
        <f t="shared" si="11"/>
        <v>86999</v>
      </c>
    </row>
    <row r="110" spans="1:5" ht="25.5">
      <c r="A110" s="3" t="s">
        <v>90</v>
      </c>
      <c r="B110" s="20" t="s">
        <v>91</v>
      </c>
      <c r="C110" s="14">
        <f t="shared" si="11"/>
        <v>87000</v>
      </c>
      <c r="D110" s="14">
        <f t="shared" si="11"/>
        <v>87000</v>
      </c>
      <c r="E110" s="14">
        <f t="shared" si="11"/>
        <v>86999</v>
      </c>
    </row>
    <row r="111" spans="1:5" ht="25.5">
      <c r="A111" s="3" t="s">
        <v>92</v>
      </c>
      <c r="B111" s="20" t="s">
        <v>93</v>
      </c>
      <c r="C111" s="14">
        <f>C112+C113</f>
        <v>87000</v>
      </c>
      <c r="D111" s="14">
        <f>D112+D113</f>
        <v>87000</v>
      </c>
      <c r="E111" s="14">
        <f>E112+E113</f>
        <v>86999</v>
      </c>
    </row>
    <row r="112" spans="1:5" ht="12.75">
      <c r="A112" s="3" t="s">
        <v>98</v>
      </c>
      <c r="B112" s="20" t="s">
        <v>99</v>
      </c>
      <c r="C112" s="4">
        <v>2000</v>
      </c>
      <c r="D112" s="4">
        <v>2000</v>
      </c>
      <c r="E112" s="14">
        <v>2000</v>
      </c>
    </row>
    <row r="113" spans="1:5" ht="12.75">
      <c r="A113" s="3" t="s">
        <v>100</v>
      </c>
      <c r="B113" s="20" t="s">
        <v>101</v>
      </c>
      <c r="C113" s="4">
        <v>85000</v>
      </c>
      <c r="D113" s="4">
        <v>85000</v>
      </c>
      <c r="E113" s="14">
        <v>84999</v>
      </c>
    </row>
    <row r="114" spans="1:5" ht="25.5">
      <c r="A114" s="3" t="s">
        <v>170</v>
      </c>
      <c r="B114" s="20" t="s">
        <v>173</v>
      </c>
      <c r="C114" s="4">
        <f aca="true" t="shared" si="12" ref="C114:E115">C115</f>
        <v>0</v>
      </c>
      <c r="D114" s="4">
        <f t="shared" si="12"/>
        <v>0</v>
      </c>
      <c r="E114" s="4">
        <f t="shared" si="12"/>
        <v>-27108</v>
      </c>
    </row>
    <row r="115" spans="1:5" ht="25.5">
      <c r="A115" s="3" t="s">
        <v>171</v>
      </c>
      <c r="B115" s="20" t="s">
        <v>174</v>
      </c>
      <c r="C115" s="4">
        <f t="shared" si="12"/>
        <v>0</v>
      </c>
      <c r="D115" s="4">
        <f t="shared" si="12"/>
        <v>0</v>
      </c>
      <c r="E115" s="4">
        <f t="shared" si="12"/>
        <v>-27108</v>
      </c>
    </row>
    <row r="116" spans="1:5" ht="25.5">
      <c r="A116" s="3" t="s">
        <v>172</v>
      </c>
      <c r="B116" s="20" t="s">
        <v>175</v>
      </c>
      <c r="C116" s="4">
        <v>0</v>
      </c>
      <c r="D116" s="4"/>
      <c r="E116" s="15">
        <v>-27108</v>
      </c>
    </row>
    <row r="117" spans="1:5" ht="12.75">
      <c r="A117" s="3" t="s">
        <v>109</v>
      </c>
      <c r="B117" s="20" t="s">
        <v>110</v>
      </c>
      <c r="C117" s="14">
        <f aca="true" t="shared" si="13" ref="C117:E118">C118</f>
        <v>4810000</v>
      </c>
      <c r="D117" s="14">
        <f t="shared" si="13"/>
        <v>17760300</v>
      </c>
      <c r="E117" s="14">
        <f t="shared" si="13"/>
        <v>13819307</v>
      </c>
    </row>
    <row r="118" spans="1:5" ht="12.75">
      <c r="A118" s="3" t="s">
        <v>50</v>
      </c>
      <c r="B118" s="20"/>
      <c r="C118" s="14">
        <f t="shared" si="13"/>
        <v>4810000</v>
      </c>
      <c r="D118" s="14">
        <f t="shared" si="13"/>
        <v>17760300</v>
      </c>
      <c r="E118" s="14">
        <f t="shared" si="13"/>
        <v>13819307</v>
      </c>
    </row>
    <row r="119" spans="1:5" ht="12.75">
      <c r="A119" s="3" t="s">
        <v>52</v>
      </c>
      <c r="B119" s="20" t="s">
        <v>53</v>
      </c>
      <c r="C119" s="14">
        <f>C120+C123</f>
        <v>4810000</v>
      </c>
      <c r="D119" s="14">
        <f>D120+D123</f>
        <v>17760300</v>
      </c>
      <c r="E119" s="14">
        <f>E120+E123</f>
        <v>13819307</v>
      </c>
    </row>
    <row r="120" spans="1:5" ht="25.5">
      <c r="A120" s="3" t="s">
        <v>54</v>
      </c>
      <c r="B120" s="20" t="s">
        <v>51</v>
      </c>
      <c r="C120" s="14">
        <f aca="true" t="shared" si="14" ref="C120:E121">C121</f>
        <v>4500000</v>
      </c>
      <c r="D120" s="14">
        <f t="shared" si="14"/>
        <v>17450300</v>
      </c>
      <c r="E120" s="14">
        <f t="shared" si="14"/>
        <v>13819307</v>
      </c>
    </row>
    <row r="121" spans="1:5" ht="12.75">
      <c r="A121" s="3" t="s">
        <v>55</v>
      </c>
      <c r="B121" s="20" t="s">
        <v>56</v>
      </c>
      <c r="C121" s="14">
        <f t="shared" si="14"/>
        <v>4500000</v>
      </c>
      <c r="D121" s="14">
        <f t="shared" si="14"/>
        <v>17450300</v>
      </c>
      <c r="E121" s="14">
        <f t="shared" si="14"/>
        <v>13819307</v>
      </c>
    </row>
    <row r="122" spans="1:5" ht="25.5">
      <c r="A122" s="3" t="s">
        <v>57</v>
      </c>
      <c r="B122" s="20" t="s">
        <v>58</v>
      </c>
      <c r="C122" s="4">
        <v>4500000</v>
      </c>
      <c r="D122" s="4">
        <v>17450300</v>
      </c>
      <c r="E122" s="14">
        <v>13819307</v>
      </c>
    </row>
    <row r="123" spans="1:5" ht="38.25">
      <c r="A123" s="3" t="s">
        <v>64</v>
      </c>
      <c r="B123" s="20" t="s">
        <v>65</v>
      </c>
      <c r="C123" s="14">
        <f>C124</f>
        <v>310000</v>
      </c>
      <c r="D123" s="14">
        <f>D124</f>
        <v>310000</v>
      </c>
      <c r="E123" s="14">
        <f>E124</f>
        <v>0</v>
      </c>
    </row>
    <row r="124" spans="1:5" ht="25.5">
      <c r="A124" s="3" t="s">
        <v>66</v>
      </c>
      <c r="B124" s="20" t="s">
        <v>67</v>
      </c>
      <c r="C124" s="14">
        <f>C125+C126</f>
        <v>310000</v>
      </c>
      <c r="D124" s="14">
        <f>D125+D126</f>
        <v>310000</v>
      </c>
      <c r="E124" s="14">
        <f>E125+E126</f>
        <v>0</v>
      </c>
    </row>
    <row r="125" spans="1:5" ht="12.75">
      <c r="A125" s="3" t="s">
        <v>68</v>
      </c>
      <c r="B125" s="20" t="s">
        <v>69</v>
      </c>
      <c r="C125" s="4">
        <v>65000</v>
      </c>
      <c r="D125" s="4">
        <v>65000</v>
      </c>
      <c r="E125" s="14"/>
    </row>
    <row r="126" spans="1:5" ht="12.75">
      <c r="A126" s="3" t="s">
        <v>70</v>
      </c>
      <c r="B126" s="20" t="s">
        <v>71</v>
      </c>
      <c r="C126" s="4">
        <v>245000</v>
      </c>
      <c r="D126" s="4">
        <v>245000</v>
      </c>
      <c r="E126" s="14"/>
    </row>
    <row r="127" spans="1:5" ht="12.75">
      <c r="A127" s="3" t="s">
        <v>128</v>
      </c>
      <c r="B127" s="20" t="s">
        <v>111</v>
      </c>
      <c r="C127" s="14">
        <f>C128</f>
        <v>37752000</v>
      </c>
      <c r="D127" s="14">
        <f>D128</f>
        <v>35379900</v>
      </c>
      <c r="E127" s="14">
        <f>E128</f>
        <v>6528405</v>
      </c>
    </row>
    <row r="128" spans="1:5" ht="12.75">
      <c r="A128" s="3" t="s">
        <v>52</v>
      </c>
      <c r="B128" s="20" t="s">
        <v>53</v>
      </c>
      <c r="C128" s="14">
        <f>C129+C132+C137</f>
        <v>37752000</v>
      </c>
      <c r="D128" s="14">
        <f>D129+D132+D137</f>
        <v>35379900</v>
      </c>
      <c r="E128" s="14">
        <f>E129+E132+E137</f>
        <v>6528405</v>
      </c>
    </row>
    <row r="129" spans="1:5" ht="12.75">
      <c r="A129" s="3" t="s">
        <v>59</v>
      </c>
      <c r="B129" s="20" t="s">
        <v>7</v>
      </c>
      <c r="C129" s="14">
        <f aca="true" t="shared" si="15" ref="C129:E130">C130</f>
        <v>10036000</v>
      </c>
      <c r="D129" s="14">
        <f t="shared" si="15"/>
        <v>9785000</v>
      </c>
      <c r="E129" s="14">
        <f t="shared" si="15"/>
        <v>5453349</v>
      </c>
    </row>
    <row r="130" spans="1:5" ht="38.25">
      <c r="A130" s="3" t="s">
        <v>60</v>
      </c>
      <c r="B130" s="20" t="s">
        <v>61</v>
      </c>
      <c r="C130" s="14">
        <f t="shared" si="15"/>
        <v>10036000</v>
      </c>
      <c r="D130" s="14">
        <f t="shared" si="15"/>
        <v>9785000</v>
      </c>
      <c r="E130" s="14">
        <f t="shared" si="15"/>
        <v>5453349</v>
      </c>
    </row>
    <row r="131" spans="1:5" ht="12.75">
      <c r="A131" s="3" t="s">
        <v>62</v>
      </c>
      <c r="B131" s="20" t="s">
        <v>63</v>
      </c>
      <c r="C131" s="4">
        <v>10036000</v>
      </c>
      <c r="D131" s="4">
        <v>9785000</v>
      </c>
      <c r="E131" s="14">
        <v>5453349</v>
      </c>
    </row>
    <row r="132" spans="1:5" ht="38.25">
      <c r="A132" s="3" t="s">
        <v>64</v>
      </c>
      <c r="B132" s="20" t="s">
        <v>65</v>
      </c>
      <c r="C132" s="4">
        <v>26184000</v>
      </c>
      <c r="D132" s="4">
        <v>24054000</v>
      </c>
      <c r="E132" s="14">
        <f>E133</f>
        <v>17086</v>
      </c>
    </row>
    <row r="133" spans="1:5" ht="25.5">
      <c r="A133" s="3" t="s">
        <v>66</v>
      </c>
      <c r="B133" s="20" t="s">
        <v>67</v>
      </c>
      <c r="C133" s="4">
        <v>26184000</v>
      </c>
      <c r="D133" s="4">
        <v>24054000</v>
      </c>
      <c r="E133" s="14">
        <f>E134+E135+E136</f>
        <v>17086</v>
      </c>
    </row>
    <row r="134" spans="1:5" ht="12.75">
      <c r="A134" s="3" t="s">
        <v>68</v>
      </c>
      <c r="B134" s="20" t="s">
        <v>69</v>
      </c>
      <c r="C134" s="4">
        <v>16292000</v>
      </c>
      <c r="D134" s="4">
        <v>14162000</v>
      </c>
      <c r="E134" s="14"/>
    </row>
    <row r="135" spans="1:5" ht="12.75">
      <c r="A135" s="3" t="s">
        <v>70</v>
      </c>
      <c r="B135" s="20" t="s">
        <v>71</v>
      </c>
      <c r="C135" s="4">
        <v>8776000</v>
      </c>
      <c r="D135" s="4">
        <v>8776000</v>
      </c>
      <c r="E135" s="14"/>
    </row>
    <row r="136" spans="1:5" ht="12.75">
      <c r="A136" s="3" t="s">
        <v>72</v>
      </c>
      <c r="B136" s="20" t="s">
        <v>73</v>
      </c>
      <c r="C136" s="4">
        <v>1116000</v>
      </c>
      <c r="D136" s="4">
        <v>1116000</v>
      </c>
      <c r="E136" s="14">
        <v>17086</v>
      </c>
    </row>
    <row r="137" spans="1:5" ht="12.75">
      <c r="A137" s="3" t="s">
        <v>88</v>
      </c>
      <c r="B137" s="20" t="s">
        <v>89</v>
      </c>
      <c r="C137" s="14">
        <f aca="true" t="shared" si="16" ref="C137:E139">C138</f>
        <v>1532000</v>
      </c>
      <c r="D137" s="14">
        <f t="shared" si="16"/>
        <v>1540900</v>
      </c>
      <c r="E137" s="14">
        <f t="shared" si="16"/>
        <v>1057970</v>
      </c>
    </row>
    <row r="138" spans="1:5" ht="25.5">
      <c r="A138" s="3" t="s">
        <v>90</v>
      </c>
      <c r="B138" s="20" t="s">
        <v>91</v>
      </c>
      <c r="C138" s="14">
        <f t="shared" si="16"/>
        <v>1532000</v>
      </c>
      <c r="D138" s="14">
        <f t="shared" si="16"/>
        <v>1540900</v>
      </c>
      <c r="E138" s="14">
        <f t="shared" si="16"/>
        <v>1057970</v>
      </c>
    </row>
    <row r="139" spans="1:5" ht="25.5">
      <c r="A139" s="3" t="s">
        <v>92</v>
      </c>
      <c r="B139" s="20" t="s">
        <v>93</v>
      </c>
      <c r="C139" s="14">
        <f t="shared" si="16"/>
        <v>1532000</v>
      </c>
      <c r="D139" s="14">
        <f t="shared" si="16"/>
        <v>1540900</v>
      </c>
      <c r="E139" s="14">
        <f t="shared" si="16"/>
        <v>1057970</v>
      </c>
    </row>
    <row r="140" spans="1:5" ht="12.75">
      <c r="A140" s="3" t="s">
        <v>100</v>
      </c>
      <c r="B140" s="20" t="s">
        <v>101</v>
      </c>
      <c r="C140" s="4">
        <v>1532000</v>
      </c>
      <c r="D140" s="4">
        <v>1540900</v>
      </c>
      <c r="E140" s="14">
        <v>1057970</v>
      </c>
    </row>
    <row r="141" spans="1:5" ht="38.25">
      <c r="A141" s="3" t="s">
        <v>112</v>
      </c>
      <c r="B141" s="20" t="s">
        <v>113</v>
      </c>
      <c r="C141" s="14">
        <f>C142</f>
        <v>7673000</v>
      </c>
      <c r="D141" s="14">
        <f>D142</f>
        <v>7795000</v>
      </c>
      <c r="E141" s="14">
        <f>E142</f>
        <v>2205905</v>
      </c>
    </row>
    <row r="142" spans="1:5" ht="12.75">
      <c r="A142" s="3" t="s">
        <v>52</v>
      </c>
      <c r="B142" s="20" t="s">
        <v>53</v>
      </c>
      <c r="C142" s="14">
        <f>C143+C146+C154</f>
        <v>7673000</v>
      </c>
      <c r="D142" s="14">
        <f>D143+D146+D154</f>
        <v>7795000</v>
      </c>
      <c r="E142" s="14">
        <f>E143+E146+E154</f>
        <v>2205905</v>
      </c>
    </row>
    <row r="143" spans="1:5" ht="12.75">
      <c r="A143" s="3" t="s">
        <v>59</v>
      </c>
      <c r="B143" s="20" t="s">
        <v>7</v>
      </c>
      <c r="C143" s="4">
        <v>50000</v>
      </c>
      <c r="D143" s="4">
        <v>50000</v>
      </c>
      <c r="E143" s="14">
        <f>E144</f>
        <v>48953</v>
      </c>
    </row>
    <row r="144" spans="1:5" ht="38.25">
      <c r="A144" s="3" t="s">
        <v>60</v>
      </c>
      <c r="B144" s="20" t="s">
        <v>61</v>
      </c>
      <c r="C144" s="4">
        <v>50000</v>
      </c>
      <c r="D144" s="4">
        <v>50000</v>
      </c>
      <c r="E144" s="14">
        <f>E145</f>
        <v>48953</v>
      </c>
    </row>
    <row r="145" spans="1:5" ht="12.75">
      <c r="A145" s="3" t="s">
        <v>62</v>
      </c>
      <c r="B145" s="20" t="s">
        <v>63</v>
      </c>
      <c r="C145" s="4">
        <v>50000</v>
      </c>
      <c r="D145" s="4">
        <v>50000</v>
      </c>
      <c r="E145" s="14">
        <v>48953</v>
      </c>
    </row>
    <row r="146" spans="1:5" ht="38.25">
      <c r="A146" s="3" t="s">
        <v>64</v>
      </c>
      <c r="B146" s="20" t="s">
        <v>65</v>
      </c>
      <c r="C146" s="14">
        <f>C147+C151</f>
        <v>6342000</v>
      </c>
      <c r="D146" s="14">
        <f>D147+D151</f>
        <v>6401000</v>
      </c>
      <c r="E146" s="14">
        <f>E147+E151</f>
        <v>1618084</v>
      </c>
    </row>
    <row r="147" spans="1:5" ht="25.5">
      <c r="A147" s="3" t="s">
        <v>66</v>
      </c>
      <c r="B147" s="20" t="s">
        <v>67</v>
      </c>
      <c r="C147" s="14">
        <f>C148+C149+C150</f>
        <v>1804000</v>
      </c>
      <c r="D147" s="14">
        <f>D148+D149+D150</f>
        <v>1863000</v>
      </c>
      <c r="E147" s="14">
        <f>E148+E149+E150</f>
        <v>1492530</v>
      </c>
    </row>
    <row r="148" spans="1:5" ht="12.75">
      <c r="A148" s="3" t="s">
        <v>68</v>
      </c>
      <c r="B148" s="20" t="s">
        <v>69</v>
      </c>
      <c r="C148" s="4">
        <v>754000</v>
      </c>
      <c r="D148" s="4">
        <v>809000</v>
      </c>
      <c r="E148" s="14">
        <v>465805</v>
      </c>
    </row>
    <row r="149" spans="1:5" ht="12.75">
      <c r="A149" s="3" t="s">
        <v>70</v>
      </c>
      <c r="B149" s="20" t="s">
        <v>71</v>
      </c>
      <c r="C149" s="4">
        <v>1021000</v>
      </c>
      <c r="D149" s="4">
        <v>953000</v>
      </c>
      <c r="E149" s="14">
        <v>951148</v>
      </c>
    </row>
    <row r="150" spans="1:5" ht="12.75">
      <c r="A150" s="3" t="s">
        <v>72</v>
      </c>
      <c r="B150" s="20" t="s">
        <v>73</v>
      </c>
      <c r="C150" s="4">
        <v>29000</v>
      </c>
      <c r="D150" s="4">
        <v>101000</v>
      </c>
      <c r="E150" s="14">
        <v>75577</v>
      </c>
    </row>
    <row r="151" spans="1:5" ht="25.5">
      <c r="A151" s="3" t="s">
        <v>83</v>
      </c>
      <c r="B151" s="20" t="s">
        <v>84</v>
      </c>
      <c r="C151" s="14">
        <f>C152+C153</f>
        <v>4538000</v>
      </c>
      <c r="D151" s="14">
        <f>D152+D153</f>
        <v>4538000</v>
      </c>
      <c r="E151" s="14">
        <f>E152+E153</f>
        <v>125554</v>
      </c>
    </row>
    <row r="152" spans="1:5" ht="12.75">
      <c r="A152" s="3" t="s">
        <v>68</v>
      </c>
      <c r="B152" s="20" t="s">
        <v>85</v>
      </c>
      <c r="C152" s="4">
        <v>4513000</v>
      </c>
      <c r="D152" s="4">
        <v>4437000</v>
      </c>
      <c r="E152" s="14">
        <v>40181</v>
      </c>
    </row>
    <row r="153" spans="1:5" ht="12.75">
      <c r="A153" s="3" t="s">
        <v>72</v>
      </c>
      <c r="B153" s="20" t="s">
        <v>87</v>
      </c>
      <c r="C153" s="4">
        <v>25000</v>
      </c>
      <c r="D153" s="4">
        <v>101000</v>
      </c>
      <c r="E153" s="14">
        <v>85373</v>
      </c>
    </row>
    <row r="154" spans="1:5" ht="12.75">
      <c r="A154" s="3" t="s">
        <v>88</v>
      </c>
      <c r="B154" s="20" t="s">
        <v>89</v>
      </c>
      <c r="C154" s="14">
        <f aca="true" t="shared" si="17" ref="C154:E156">C155</f>
        <v>1281000</v>
      </c>
      <c r="D154" s="14">
        <f t="shared" si="17"/>
        <v>1344000</v>
      </c>
      <c r="E154" s="14">
        <f t="shared" si="17"/>
        <v>538868</v>
      </c>
    </row>
    <row r="155" spans="1:5" ht="25.5">
      <c r="A155" s="3" t="s">
        <v>90</v>
      </c>
      <c r="B155" s="20" t="s">
        <v>91</v>
      </c>
      <c r="C155" s="14">
        <f t="shared" si="17"/>
        <v>1281000</v>
      </c>
      <c r="D155" s="14">
        <f t="shared" si="17"/>
        <v>1344000</v>
      </c>
      <c r="E155" s="14">
        <f t="shared" si="17"/>
        <v>538868</v>
      </c>
    </row>
    <row r="156" spans="1:5" ht="25.5">
      <c r="A156" s="3" t="s">
        <v>92</v>
      </c>
      <c r="B156" s="20" t="s">
        <v>93</v>
      </c>
      <c r="C156" s="14">
        <f t="shared" si="17"/>
        <v>1281000</v>
      </c>
      <c r="D156" s="14">
        <f t="shared" si="17"/>
        <v>1344000</v>
      </c>
      <c r="E156" s="14">
        <f t="shared" si="17"/>
        <v>538868</v>
      </c>
    </row>
    <row r="157" spans="1:5" ht="12.75">
      <c r="A157" s="3" t="s">
        <v>100</v>
      </c>
      <c r="B157" s="20" t="s">
        <v>101</v>
      </c>
      <c r="C157" s="4">
        <v>1281000</v>
      </c>
      <c r="D157" s="4">
        <v>1344000</v>
      </c>
      <c r="E157" s="14">
        <v>538868</v>
      </c>
    </row>
    <row r="158" spans="1:5" ht="25.5">
      <c r="A158" s="3" t="s">
        <v>114</v>
      </c>
      <c r="B158" s="20" t="s">
        <v>115</v>
      </c>
      <c r="C158" s="14">
        <f>C159+C164</f>
        <v>155334000</v>
      </c>
      <c r="D158" s="14">
        <f>D159+D164</f>
        <v>136752457</v>
      </c>
      <c r="E158" s="14">
        <f>E159+E164</f>
        <v>20910966</v>
      </c>
    </row>
    <row r="159" spans="1:5" ht="12.75">
      <c r="A159" s="3" t="s">
        <v>151</v>
      </c>
      <c r="B159" s="20" t="s">
        <v>116</v>
      </c>
      <c r="C159" s="14">
        <f aca="true" t="shared" si="18" ref="C159:E162">C160</f>
        <v>3640000</v>
      </c>
      <c r="D159" s="14">
        <f t="shared" si="18"/>
        <v>8396457</v>
      </c>
      <c r="E159" s="14">
        <f t="shared" si="18"/>
        <v>3254893</v>
      </c>
    </row>
    <row r="160" spans="1:5" ht="12.75">
      <c r="A160" s="3" t="s">
        <v>52</v>
      </c>
      <c r="B160" s="20" t="s">
        <v>53</v>
      </c>
      <c r="C160" s="14">
        <f t="shared" si="18"/>
        <v>3640000</v>
      </c>
      <c r="D160" s="14">
        <f t="shared" si="18"/>
        <v>8396457</v>
      </c>
      <c r="E160" s="14">
        <f t="shared" si="18"/>
        <v>3254893</v>
      </c>
    </row>
    <row r="161" spans="1:5" ht="12.75">
      <c r="A161" s="3" t="s">
        <v>59</v>
      </c>
      <c r="B161" s="20" t="s">
        <v>7</v>
      </c>
      <c r="C161" s="14">
        <f t="shared" si="18"/>
        <v>3640000</v>
      </c>
      <c r="D161" s="14">
        <f t="shared" si="18"/>
        <v>8396457</v>
      </c>
      <c r="E161" s="14">
        <f t="shared" si="18"/>
        <v>3254893</v>
      </c>
    </row>
    <row r="162" spans="1:5" ht="38.25">
      <c r="A162" s="3" t="s">
        <v>60</v>
      </c>
      <c r="B162" s="20" t="s">
        <v>61</v>
      </c>
      <c r="C162" s="14">
        <f t="shared" si="18"/>
        <v>3640000</v>
      </c>
      <c r="D162" s="14">
        <f t="shared" si="18"/>
        <v>8396457</v>
      </c>
      <c r="E162" s="14">
        <f t="shared" si="18"/>
        <v>3254893</v>
      </c>
    </row>
    <row r="163" spans="1:5" ht="12.75">
      <c r="A163" s="3" t="s">
        <v>62</v>
      </c>
      <c r="B163" s="20" t="s">
        <v>63</v>
      </c>
      <c r="C163" s="4">
        <v>3640000</v>
      </c>
      <c r="D163" s="4">
        <v>8396457</v>
      </c>
      <c r="E163" s="14">
        <v>3254893</v>
      </c>
    </row>
    <row r="164" spans="1:5" ht="12.75">
      <c r="A164" s="3" t="s">
        <v>152</v>
      </c>
      <c r="B164" s="20" t="s">
        <v>117</v>
      </c>
      <c r="C164" s="14">
        <f>C165</f>
        <v>151694000</v>
      </c>
      <c r="D164" s="14">
        <f>D165</f>
        <v>128356000</v>
      </c>
      <c r="E164" s="14">
        <f>E165</f>
        <v>17656073</v>
      </c>
    </row>
    <row r="165" spans="1:5" ht="12.75">
      <c r="A165" s="3" t="s">
        <v>52</v>
      </c>
      <c r="B165" s="20" t="s">
        <v>53</v>
      </c>
      <c r="C165" s="14">
        <f>C166+C169+C174</f>
        <v>151694000</v>
      </c>
      <c r="D165" s="14">
        <f>D166+D169+D174</f>
        <v>128356000</v>
      </c>
      <c r="E165" s="14">
        <f>E166+E169+E174</f>
        <v>17656073</v>
      </c>
    </row>
    <row r="166" spans="1:5" ht="12.75">
      <c r="A166" s="3" t="s">
        <v>59</v>
      </c>
      <c r="B166" s="20" t="s">
        <v>7</v>
      </c>
      <c r="C166" s="14">
        <f aca="true" t="shared" si="19" ref="C166:E167">C167</f>
        <v>0</v>
      </c>
      <c r="D166" s="14">
        <f t="shared" si="19"/>
        <v>155000</v>
      </c>
      <c r="E166" s="14">
        <f t="shared" si="19"/>
        <v>107544</v>
      </c>
    </row>
    <row r="167" spans="1:5" ht="38.25">
      <c r="A167" s="3" t="s">
        <v>60</v>
      </c>
      <c r="B167" s="20" t="s">
        <v>61</v>
      </c>
      <c r="C167" s="14">
        <f t="shared" si="19"/>
        <v>0</v>
      </c>
      <c r="D167" s="14">
        <f t="shared" si="19"/>
        <v>155000</v>
      </c>
      <c r="E167" s="14">
        <f t="shared" si="19"/>
        <v>107544</v>
      </c>
    </row>
    <row r="168" spans="1:5" ht="12.75">
      <c r="A168" s="3" t="s">
        <v>62</v>
      </c>
      <c r="B168" s="20" t="s">
        <v>63</v>
      </c>
      <c r="C168" s="4">
        <v>0</v>
      </c>
      <c r="D168" s="4">
        <v>155000</v>
      </c>
      <c r="E168" s="14">
        <v>107544</v>
      </c>
    </row>
    <row r="169" spans="1:5" ht="38.25">
      <c r="A169" s="3" t="s">
        <v>64</v>
      </c>
      <c r="B169" s="20" t="s">
        <v>65</v>
      </c>
      <c r="C169" s="14">
        <f>C170</f>
        <v>149252000</v>
      </c>
      <c r="D169" s="14">
        <f>D170</f>
        <v>125759000</v>
      </c>
      <c r="E169" s="14">
        <f>E170</f>
        <v>17198382</v>
      </c>
    </row>
    <row r="170" spans="1:5" ht="25.5">
      <c r="A170" s="3" t="s">
        <v>66</v>
      </c>
      <c r="B170" s="20" t="s">
        <v>67</v>
      </c>
      <c r="C170" s="14">
        <f>C171+C172+C173</f>
        <v>149252000</v>
      </c>
      <c r="D170" s="14">
        <f>D171+D172+D173</f>
        <v>125759000</v>
      </c>
      <c r="E170" s="14">
        <f>E171+E172+E173</f>
        <v>17198382</v>
      </c>
    </row>
    <row r="171" spans="1:5" ht="12.75">
      <c r="A171" s="3" t="s">
        <v>68</v>
      </c>
      <c r="B171" s="20" t="s">
        <v>69</v>
      </c>
      <c r="C171" s="4">
        <v>55836000</v>
      </c>
      <c r="D171" s="4">
        <v>32343000</v>
      </c>
      <c r="E171" s="14">
        <v>5472531</v>
      </c>
    </row>
    <row r="172" spans="1:5" ht="12.75">
      <c r="A172" s="3" t="s">
        <v>70</v>
      </c>
      <c r="B172" s="20" t="s">
        <v>71</v>
      </c>
      <c r="C172" s="4">
        <v>89857000</v>
      </c>
      <c r="D172" s="4">
        <v>89857000</v>
      </c>
      <c r="E172" s="14">
        <v>8285125</v>
      </c>
    </row>
    <row r="173" spans="1:5" ht="12.75">
      <c r="A173" s="3" t="s">
        <v>72</v>
      </c>
      <c r="B173" s="20" t="s">
        <v>73</v>
      </c>
      <c r="C173" s="4">
        <v>3559000</v>
      </c>
      <c r="D173" s="4">
        <v>3559000</v>
      </c>
      <c r="E173" s="14">
        <v>3440726</v>
      </c>
    </row>
    <row r="174" spans="1:5" ht="12.75">
      <c r="A174" s="3" t="s">
        <v>88</v>
      </c>
      <c r="B174" s="20" t="s">
        <v>89</v>
      </c>
      <c r="C174" s="14">
        <f aca="true" t="shared" si="20" ref="C174:E176">C175</f>
        <v>2442000</v>
      </c>
      <c r="D174" s="14">
        <f t="shared" si="20"/>
        <v>2442000</v>
      </c>
      <c r="E174" s="14">
        <f t="shared" si="20"/>
        <v>350147</v>
      </c>
    </row>
    <row r="175" spans="1:5" ht="25.5">
      <c r="A175" s="3" t="s">
        <v>90</v>
      </c>
      <c r="B175" s="20" t="s">
        <v>91</v>
      </c>
      <c r="C175" s="14">
        <f t="shared" si="20"/>
        <v>2442000</v>
      </c>
      <c r="D175" s="14">
        <f t="shared" si="20"/>
        <v>2442000</v>
      </c>
      <c r="E175" s="14">
        <f t="shared" si="20"/>
        <v>350147</v>
      </c>
    </row>
    <row r="176" spans="1:5" ht="25.5">
      <c r="A176" s="3" t="s">
        <v>92</v>
      </c>
      <c r="B176" s="20" t="s">
        <v>93</v>
      </c>
      <c r="C176" s="14">
        <f t="shared" si="20"/>
        <v>2442000</v>
      </c>
      <c r="D176" s="14">
        <f t="shared" si="20"/>
        <v>2442000</v>
      </c>
      <c r="E176" s="14">
        <f t="shared" si="20"/>
        <v>350147</v>
      </c>
    </row>
    <row r="177" spans="1:5" ht="12.75">
      <c r="A177" s="3" t="s">
        <v>100</v>
      </c>
      <c r="B177" s="20" t="s">
        <v>101</v>
      </c>
      <c r="C177" s="4">
        <v>2442000</v>
      </c>
      <c r="D177" s="4">
        <v>2442000</v>
      </c>
      <c r="E177" s="14">
        <v>350147</v>
      </c>
    </row>
    <row r="178" spans="1:5" ht="25.5">
      <c r="A178" s="3" t="s">
        <v>118</v>
      </c>
      <c r="B178" s="20" t="s">
        <v>119</v>
      </c>
      <c r="C178" s="14">
        <f>C179+C196+C201+C218</f>
        <v>31667000</v>
      </c>
      <c r="D178" s="14">
        <f>D179+D196+D201+D218</f>
        <v>50790446</v>
      </c>
      <c r="E178" s="14">
        <f>E179+E196+E201+E218</f>
        <v>46093797</v>
      </c>
    </row>
    <row r="179" spans="1:5" ht="12.75">
      <c r="A179" s="3" t="s">
        <v>153</v>
      </c>
      <c r="B179" s="20" t="s">
        <v>120</v>
      </c>
      <c r="C179" s="4">
        <v>1408000</v>
      </c>
      <c r="D179" s="4">
        <v>1408000</v>
      </c>
      <c r="E179" s="14">
        <f>E180</f>
        <v>383550</v>
      </c>
    </row>
    <row r="180" spans="1:5" ht="12.75">
      <c r="A180" s="3" t="s">
        <v>52</v>
      </c>
      <c r="B180" s="20" t="s">
        <v>53</v>
      </c>
      <c r="C180" s="14">
        <f>C181+C193</f>
        <v>1408000</v>
      </c>
      <c r="D180" s="14">
        <f>D181+D193</f>
        <v>1408000</v>
      </c>
      <c r="E180" s="14">
        <f>E181+E193</f>
        <v>383550</v>
      </c>
    </row>
    <row r="181" spans="1:5" ht="38.25">
      <c r="A181" s="3" t="s">
        <v>64</v>
      </c>
      <c r="B181" s="20" t="s">
        <v>65</v>
      </c>
      <c r="C181" s="14">
        <f>C182+C186+C189</f>
        <v>1408000</v>
      </c>
      <c r="D181" s="14">
        <f>D182+D186+D189</f>
        <v>1408000</v>
      </c>
      <c r="E181" s="14">
        <f>E182+E186+E189</f>
        <v>563350</v>
      </c>
    </row>
    <row r="182" spans="1:5" ht="25.5">
      <c r="A182" s="3" t="s">
        <v>66</v>
      </c>
      <c r="B182" s="20" t="s">
        <v>67</v>
      </c>
      <c r="C182" s="14">
        <f>C183+C184+C185</f>
        <v>199000</v>
      </c>
      <c r="D182" s="14">
        <f>D183+D184+D185</f>
        <v>199000</v>
      </c>
      <c r="E182" s="14">
        <f>E183+E184+E185</f>
        <v>34190</v>
      </c>
    </row>
    <row r="183" spans="1:5" ht="12.75">
      <c r="A183" s="3" t="s">
        <v>68</v>
      </c>
      <c r="B183" s="20" t="s">
        <v>69</v>
      </c>
      <c r="C183" s="4">
        <v>41000</v>
      </c>
      <c r="D183" s="4">
        <v>41000</v>
      </c>
      <c r="E183" s="14">
        <v>10691</v>
      </c>
    </row>
    <row r="184" spans="1:5" ht="12.75">
      <c r="A184" s="3" t="s">
        <v>70</v>
      </c>
      <c r="B184" s="20" t="s">
        <v>71</v>
      </c>
      <c r="C184" s="4">
        <v>134000</v>
      </c>
      <c r="D184" s="4">
        <v>134000</v>
      </c>
      <c r="E184" s="14">
        <v>23499</v>
      </c>
    </row>
    <row r="185" spans="1:5" ht="12.75">
      <c r="A185" s="3" t="s">
        <v>72</v>
      </c>
      <c r="B185" s="20" t="s">
        <v>73</v>
      </c>
      <c r="C185" s="4">
        <v>24000</v>
      </c>
      <c r="D185" s="4">
        <v>24000</v>
      </c>
      <c r="E185" s="14"/>
    </row>
    <row r="186" spans="1:5" ht="25.5">
      <c r="A186" s="3" t="s">
        <v>74</v>
      </c>
      <c r="B186" s="20" t="s">
        <v>75</v>
      </c>
      <c r="C186" s="14">
        <f>C187+C188</f>
        <v>1079000</v>
      </c>
      <c r="D186" s="14">
        <f>D187+D188</f>
        <v>1079000</v>
      </c>
      <c r="E186" s="14">
        <f>E187+E188</f>
        <v>480748</v>
      </c>
    </row>
    <row r="187" spans="1:5" ht="12.75">
      <c r="A187" s="3" t="s">
        <v>68</v>
      </c>
      <c r="B187" s="20" t="s">
        <v>76</v>
      </c>
      <c r="C187" s="4">
        <v>367000</v>
      </c>
      <c r="D187" s="4">
        <v>367000</v>
      </c>
      <c r="E187" s="14">
        <v>112339</v>
      </c>
    </row>
    <row r="188" spans="1:5" ht="12.75">
      <c r="A188" s="3" t="s">
        <v>70</v>
      </c>
      <c r="B188" s="20" t="s">
        <v>77</v>
      </c>
      <c r="C188" s="4">
        <v>712000</v>
      </c>
      <c r="D188" s="4">
        <v>712000</v>
      </c>
      <c r="E188" s="14">
        <v>368409</v>
      </c>
    </row>
    <row r="189" spans="1:5" ht="25.5">
      <c r="A189" s="3" t="s">
        <v>78</v>
      </c>
      <c r="B189" s="20" t="s">
        <v>79</v>
      </c>
      <c r="C189" s="4">
        <v>130000</v>
      </c>
      <c r="D189" s="4">
        <v>130000</v>
      </c>
      <c r="E189" s="14">
        <f>E190+E191+E192</f>
        <v>48412</v>
      </c>
    </row>
    <row r="190" spans="1:5" ht="12.75">
      <c r="A190" s="3" t="s">
        <v>68</v>
      </c>
      <c r="B190" s="20" t="s">
        <v>80</v>
      </c>
      <c r="C190" s="4">
        <v>58000</v>
      </c>
      <c r="D190" s="4">
        <v>72000</v>
      </c>
      <c r="E190" s="14">
        <v>968</v>
      </c>
    </row>
    <row r="191" spans="1:5" ht="12.75">
      <c r="A191" s="3" t="s">
        <v>70</v>
      </c>
      <c r="B191" s="20" t="s">
        <v>81</v>
      </c>
      <c r="C191" s="4">
        <v>58000</v>
      </c>
      <c r="D191" s="4">
        <v>58000</v>
      </c>
      <c r="E191" s="14">
        <v>47444</v>
      </c>
    </row>
    <row r="192" spans="1:5" ht="12.75">
      <c r="A192" s="3" t="s">
        <v>72</v>
      </c>
      <c r="B192" s="20" t="s">
        <v>82</v>
      </c>
      <c r="C192" s="4">
        <v>14000</v>
      </c>
      <c r="D192" s="4">
        <v>0</v>
      </c>
      <c r="E192" s="14"/>
    </row>
    <row r="193" spans="1:5" ht="25.5">
      <c r="A193" s="3" t="s">
        <v>170</v>
      </c>
      <c r="B193" s="20" t="s">
        <v>173</v>
      </c>
      <c r="C193" s="4">
        <f aca="true" t="shared" si="21" ref="C193:E194">C194</f>
        <v>0</v>
      </c>
      <c r="D193" s="4">
        <f t="shared" si="21"/>
        <v>0</v>
      </c>
      <c r="E193" s="4">
        <f t="shared" si="21"/>
        <v>-179800</v>
      </c>
    </row>
    <row r="194" spans="1:5" ht="25.5">
      <c r="A194" s="3" t="s">
        <v>171</v>
      </c>
      <c r="B194" s="20" t="s">
        <v>174</v>
      </c>
      <c r="C194" s="4">
        <f t="shared" si="21"/>
        <v>0</v>
      </c>
      <c r="D194" s="4">
        <f t="shared" si="21"/>
        <v>0</v>
      </c>
      <c r="E194" s="4">
        <f t="shared" si="21"/>
        <v>-179800</v>
      </c>
    </row>
    <row r="195" spans="1:5" ht="25.5">
      <c r="A195" s="3" t="s">
        <v>172</v>
      </c>
      <c r="B195" s="20" t="s">
        <v>175</v>
      </c>
      <c r="C195" s="4">
        <v>0</v>
      </c>
      <c r="D195" s="4"/>
      <c r="E195" s="15">
        <v>-179800</v>
      </c>
    </row>
    <row r="196" spans="1:5" ht="12.75">
      <c r="A196" s="3" t="s">
        <v>129</v>
      </c>
      <c r="B196" s="20" t="s">
        <v>121</v>
      </c>
      <c r="C196" s="14">
        <f aca="true" t="shared" si="22" ref="C196:E199">C197</f>
        <v>244000</v>
      </c>
      <c r="D196" s="14">
        <f t="shared" si="22"/>
        <v>244000</v>
      </c>
      <c r="E196" s="14">
        <f t="shared" si="22"/>
        <v>34845</v>
      </c>
    </row>
    <row r="197" spans="1:5" ht="12.75">
      <c r="A197" s="3" t="s">
        <v>52</v>
      </c>
      <c r="B197" s="20" t="s">
        <v>53</v>
      </c>
      <c r="C197" s="14">
        <f t="shared" si="22"/>
        <v>244000</v>
      </c>
      <c r="D197" s="14">
        <f t="shared" si="22"/>
        <v>244000</v>
      </c>
      <c r="E197" s="14">
        <f t="shared" si="22"/>
        <v>34845</v>
      </c>
    </row>
    <row r="198" spans="1:5" ht="12.75">
      <c r="A198" s="3" t="s">
        <v>59</v>
      </c>
      <c r="B198" s="20" t="s">
        <v>7</v>
      </c>
      <c r="C198" s="14">
        <f t="shared" si="22"/>
        <v>244000</v>
      </c>
      <c r="D198" s="14">
        <f t="shared" si="22"/>
        <v>244000</v>
      </c>
      <c r="E198" s="14">
        <f t="shared" si="22"/>
        <v>34845</v>
      </c>
    </row>
    <row r="199" spans="1:5" ht="38.25">
      <c r="A199" s="3" t="s">
        <v>60</v>
      </c>
      <c r="B199" s="20" t="s">
        <v>61</v>
      </c>
      <c r="C199" s="14">
        <f t="shared" si="22"/>
        <v>244000</v>
      </c>
      <c r="D199" s="14">
        <f t="shared" si="22"/>
        <v>244000</v>
      </c>
      <c r="E199" s="14">
        <f t="shared" si="22"/>
        <v>34845</v>
      </c>
    </row>
    <row r="200" spans="1:5" ht="12.75">
      <c r="A200" s="3" t="s">
        <v>62</v>
      </c>
      <c r="B200" s="20" t="s">
        <v>63</v>
      </c>
      <c r="C200" s="4">
        <v>244000</v>
      </c>
      <c r="D200" s="4">
        <v>244000</v>
      </c>
      <c r="E200" s="14">
        <v>34845</v>
      </c>
    </row>
    <row r="201" spans="1:5" ht="12.75">
      <c r="A201" s="3" t="s">
        <v>130</v>
      </c>
      <c r="B201" s="20" t="s">
        <v>122</v>
      </c>
      <c r="C201" s="14">
        <f>C202</f>
        <v>30015000</v>
      </c>
      <c r="D201" s="14">
        <f>D202</f>
        <v>49135446</v>
      </c>
      <c r="E201" s="14">
        <f>E202</f>
        <v>45675402</v>
      </c>
    </row>
    <row r="202" spans="1:5" ht="12.75">
      <c r="A202" s="3" t="s">
        <v>52</v>
      </c>
      <c r="B202" s="20" t="s">
        <v>53</v>
      </c>
      <c r="C202" s="14">
        <f>C203+C206+C211+C215</f>
        <v>30015000</v>
      </c>
      <c r="D202" s="14">
        <f>D203+D206+D211+D215</f>
        <v>49135446</v>
      </c>
      <c r="E202" s="14">
        <f>E203+E206+E211+E215</f>
        <v>45675402</v>
      </c>
    </row>
    <row r="203" spans="1:5" ht="12.75">
      <c r="A203" s="3" t="s">
        <v>59</v>
      </c>
      <c r="B203" s="20" t="s">
        <v>7</v>
      </c>
      <c r="C203" s="14">
        <f aca="true" t="shared" si="23" ref="C203:E204">C204</f>
        <v>1351000</v>
      </c>
      <c r="D203" s="14">
        <f t="shared" si="23"/>
        <v>16553446</v>
      </c>
      <c r="E203" s="14">
        <f t="shared" si="23"/>
        <v>15538514</v>
      </c>
    </row>
    <row r="204" spans="1:5" ht="38.25">
      <c r="A204" s="3" t="s">
        <v>60</v>
      </c>
      <c r="B204" s="20" t="s">
        <v>61</v>
      </c>
      <c r="C204" s="14">
        <f t="shared" si="23"/>
        <v>1351000</v>
      </c>
      <c r="D204" s="14">
        <f t="shared" si="23"/>
        <v>16553446</v>
      </c>
      <c r="E204" s="14">
        <f t="shared" si="23"/>
        <v>15538514</v>
      </c>
    </row>
    <row r="205" spans="1:5" ht="12.75">
      <c r="A205" s="3" t="s">
        <v>62</v>
      </c>
      <c r="B205" s="20" t="s">
        <v>63</v>
      </c>
      <c r="C205" s="4">
        <v>1351000</v>
      </c>
      <c r="D205" s="4">
        <v>16553446</v>
      </c>
      <c r="E205" s="14">
        <v>15538514</v>
      </c>
    </row>
    <row r="206" spans="1:5" ht="38.25">
      <c r="A206" s="3" t="s">
        <v>64</v>
      </c>
      <c r="B206" s="20" t="s">
        <v>65</v>
      </c>
      <c r="C206" s="14">
        <f>C207</f>
        <v>13492000</v>
      </c>
      <c r="D206" s="14">
        <f>D207</f>
        <v>17628000</v>
      </c>
      <c r="E206" s="14">
        <f>E207</f>
        <v>17627139</v>
      </c>
    </row>
    <row r="207" spans="1:5" ht="25.5">
      <c r="A207" s="3" t="s">
        <v>66</v>
      </c>
      <c r="B207" s="20" t="s">
        <v>67</v>
      </c>
      <c r="C207" s="14">
        <f>C208+C209+C210</f>
        <v>13492000</v>
      </c>
      <c r="D207" s="14">
        <f>D208+D209+D210</f>
        <v>17628000</v>
      </c>
      <c r="E207" s="14">
        <f>E208+E209+E210</f>
        <v>17627139</v>
      </c>
    </row>
    <row r="208" spans="1:5" ht="12.75">
      <c r="A208" s="3" t="s">
        <v>68</v>
      </c>
      <c r="B208" s="20" t="s">
        <v>69</v>
      </c>
      <c r="C208" s="4">
        <v>4367000</v>
      </c>
      <c r="D208" s="4">
        <v>8367000</v>
      </c>
      <c r="E208" s="14">
        <v>8367000</v>
      </c>
    </row>
    <row r="209" spans="1:5" ht="12.75">
      <c r="A209" s="3" t="s">
        <v>70</v>
      </c>
      <c r="B209" s="20" t="s">
        <v>71</v>
      </c>
      <c r="C209" s="4">
        <v>8903000</v>
      </c>
      <c r="D209" s="4">
        <v>8903000</v>
      </c>
      <c r="E209" s="14">
        <v>8903000</v>
      </c>
    </row>
    <row r="210" spans="1:5" ht="12.75">
      <c r="A210" s="3" t="s">
        <v>72</v>
      </c>
      <c r="B210" s="20" t="s">
        <v>73</v>
      </c>
      <c r="C210" s="4">
        <v>222000</v>
      </c>
      <c r="D210" s="4">
        <v>358000</v>
      </c>
      <c r="E210" s="14">
        <v>357139</v>
      </c>
    </row>
    <row r="211" spans="1:5" ht="12.75">
      <c r="A211" s="3" t="s">
        <v>88</v>
      </c>
      <c r="B211" s="20" t="s">
        <v>89</v>
      </c>
      <c r="C211" s="14">
        <f aca="true" t="shared" si="24" ref="C211:E213">C212</f>
        <v>15172000</v>
      </c>
      <c r="D211" s="14">
        <f t="shared" si="24"/>
        <v>14954000</v>
      </c>
      <c r="E211" s="14">
        <f t="shared" si="24"/>
        <v>13063317</v>
      </c>
    </row>
    <row r="212" spans="1:5" ht="25.5">
      <c r="A212" s="3" t="s">
        <v>90</v>
      </c>
      <c r="B212" s="20" t="s">
        <v>91</v>
      </c>
      <c r="C212" s="14">
        <f t="shared" si="24"/>
        <v>15172000</v>
      </c>
      <c r="D212" s="14">
        <f t="shared" si="24"/>
        <v>14954000</v>
      </c>
      <c r="E212" s="14">
        <f t="shared" si="24"/>
        <v>13063317</v>
      </c>
    </row>
    <row r="213" spans="1:5" ht="25.5">
      <c r="A213" s="3" t="s">
        <v>92</v>
      </c>
      <c r="B213" s="20" t="s">
        <v>93</v>
      </c>
      <c r="C213" s="14">
        <f t="shared" si="24"/>
        <v>15172000</v>
      </c>
      <c r="D213" s="14">
        <f t="shared" si="24"/>
        <v>14954000</v>
      </c>
      <c r="E213" s="14">
        <f t="shared" si="24"/>
        <v>13063317</v>
      </c>
    </row>
    <row r="214" spans="1:5" ht="12.75">
      <c r="A214" s="3" t="s">
        <v>100</v>
      </c>
      <c r="B214" s="20" t="s">
        <v>101</v>
      </c>
      <c r="C214" s="4">
        <v>15172000</v>
      </c>
      <c r="D214" s="4">
        <v>14954000</v>
      </c>
      <c r="E214" s="14">
        <v>13063317</v>
      </c>
    </row>
    <row r="215" spans="1:5" ht="25.5">
      <c r="A215" s="3" t="s">
        <v>170</v>
      </c>
      <c r="B215" s="20" t="s">
        <v>173</v>
      </c>
      <c r="C215" s="4">
        <f aca="true" t="shared" si="25" ref="C215:E216">C216</f>
        <v>0</v>
      </c>
      <c r="D215" s="4">
        <f t="shared" si="25"/>
        <v>0</v>
      </c>
      <c r="E215" s="4">
        <f t="shared" si="25"/>
        <v>-553568</v>
      </c>
    </row>
    <row r="216" spans="1:5" ht="25.5">
      <c r="A216" s="3" t="s">
        <v>171</v>
      </c>
      <c r="B216" s="20" t="s">
        <v>174</v>
      </c>
      <c r="C216" s="4">
        <f t="shared" si="25"/>
        <v>0</v>
      </c>
      <c r="D216" s="4">
        <f t="shared" si="25"/>
        <v>0</v>
      </c>
      <c r="E216" s="4">
        <f t="shared" si="25"/>
        <v>-553568</v>
      </c>
    </row>
    <row r="217" spans="1:5" ht="25.5">
      <c r="A217" s="3" t="s">
        <v>172</v>
      </c>
      <c r="B217" s="20" t="s">
        <v>175</v>
      </c>
      <c r="C217" s="4">
        <v>0</v>
      </c>
      <c r="D217" s="4"/>
      <c r="E217" s="15">
        <v>-553568</v>
      </c>
    </row>
    <row r="218" spans="1:5" ht="12.75">
      <c r="A218" s="3" t="s">
        <v>124</v>
      </c>
      <c r="B218" s="20" t="s">
        <v>123</v>
      </c>
      <c r="C218" s="4">
        <f aca="true" t="shared" si="26" ref="C218:E222">C219</f>
        <v>0</v>
      </c>
      <c r="D218" s="4">
        <f t="shared" si="26"/>
        <v>3000</v>
      </c>
      <c r="E218" s="4">
        <f t="shared" si="26"/>
        <v>0</v>
      </c>
    </row>
    <row r="219" spans="1:5" ht="12.75">
      <c r="A219" s="3" t="s">
        <v>52</v>
      </c>
      <c r="B219" s="20" t="s">
        <v>53</v>
      </c>
      <c r="C219" s="4">
        <f t="shared" si="26"/>
        <v>0</v>
      </c>
      <c r="D219" s="4">
        <f t="shared" si="26"/>
        <v>3000</v>
      </c>
      <c r="E219" s="4">
        <f t="shared" si="26"/>
        <v>0</v>
      </c>
    </row>
    <row r="220" spans="1:5" ht="12.75">
      <c r="A220" s="3" t="s">
        <v>88</v>
      </c>
      <c r="B220" s="20" t="s">
        <v>89</v>
      </c>
      <c r="C220" s="4">
        <f t="shared" si="26"/>
        <v>0</v>
      </c>
      <c r="D220" s="4">
        <f t="shared" si="26"/>
        <v>3000</v>
      </c>
      <c r="E220" s="4">
        <f t="shared" si="26"/>
        <v>0</v>
      </c>
    </row>
    <row r="221" spans="1:5" ht="25.5">
      <c r="A221" s="3" t="s">
        <v>90</v>
      </c>
      <c r="B221" s="20" t="s">
        <v>91</v>
      </c>
      <c r="C221" s="4">
        <f t="shared" si="26"/>
        <v>0</v>
      </c>
      <c r="D221" s="4">
        <f t="shared" si="26"/>
        <v>3000</v>
      </c>
      <c r="E221" s="4">
        <f t="shared" si="26"/>
        <v>0</v>
      </c>
    </row>
    <row r="222" spans="1:5" ht="25.5">
      <c r="A222" s="3" t="s">
        <v>92</v>
      </c>
      <c r="B222" s="20" t="s">
        <v>93</v>
      </c>
      <c r="C222" s="4">
        <f t="shared" si="26"/>
        <v>0</v>
      </c>
      <c r="D222" s="4">
        <f t="shared" si="26"/>
        <v>3000</v>
      </c>
      <c r="E222" s="4">
        <f t="shared" si="26"/>
        <v>0</v>
      </c>
    </row>
    <row r="223" spans="1:5" ht="12.75">
      <c r="A223" s="3" t="s">
        <v>100</v>
      </c>
      <c r="B223" s="20" t="s">
        <v>101</v>
      </c>
      <c r="C223" s="4">
        <v>0</v>
      </c>
      <c r="D223" s="4">
        <v>3000</v>
      </c>
      <c r="E223" s="14"/>
    </row>
    <row r="224" spans="1:5" ht="25.5">
      <c r="A224" s="3" t="s">
        <v>154</v>
      </c>
      <c r="B224" s="20" t="s">
        <v>125</v>
      </c>
      <c r="C224" s="14">
        <v>76479000</v>
      </c>
      <c r="D224" s="14">
        <v>78365000</v>
      </c>
      <c r="E224" s="14">
        <f>E51-E9</f>
        <v>33167017</v>
      </c>
    </row>
  </sheetData>
  <mergeCells count="2">
    <mergeCell ref="A5:E5"/>
    <mergeCell ref="A6:E6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2012-04-17T12:28:28Z</cp:lastPrinted>
  <dcterms:created xsi:type="dcterms:W3CDTF">2012-03-16T08:06:56Z</dcterms:created>
  <dcterms:modified xsi:type="dcterms:W3CDTF">2012-04-17T12:32:15Z</dcterms:modified>
  <cp:category/>
  <cp:version/>
  <cp:contentType/>
  <cp:contentStatus/>
</cp:coreProperties>
</file>