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anexa 11a" sheetId="1" r:id="rId1"/>
  </sheets>
  <definedNames>
    <definedName name="_xlnm._FilterDatabase" localSheetId="0" hidden="1">'anexa 11a'!$A$1:$I$18</definedName>
    <definedName name="_xlnm.Print_Titles" localSheetId="0">'anexa 11a'!$A:$D,'anexa 11a'!$1:$1</definedName>
  </definedNames>
  <calcPr fullCalcOnLoad="1"/>
</workbook>
</file>

<file path=xl/sharedStrings.xml><?xml version="1.0" encoding="utf-8"?>
<sst xmlns="http://schemas.openxmlformats.org/spreadsheetml/2006/main" count="38" uniqueCount="26">
  <si>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</si>
  <si>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</si>
  <si>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</si>
  <si>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</si>
  <si>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</si>
  <si>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</si>
  <si>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</si>
  <si>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 xml:space="preserve">Sistem de management integrat al deşeurilor solide în judeţul Mureş </t>
  </si>
  <si>
    <t>Total cheltuieli estimate aferente Consiliului Judeţean Mureş</t>
  </si>
  <si>
    <t>Total</t>
  </si>
  <si>
    <t>Reabilitarea Muzeului de Ştiinţele Naturii Tîrgu Mureş</t>
  </si>
  <si>
    <t>Reabilitarea Palatului Culturii</t>
  </si>
  <si>
    <t>Reabilitarea şi modernizarea DJ 135 Măgherani-Sărăţeni</t>
  </si>
  <si>
    <t xml:space="preserve">Servicii rezidenţiale tip CTF </t>
  </si>
  <si>
    <t xml:space="preserve">Servicii rezidenţiale </t>
  </si>
  <si>
    <t>Servicii asistent maternal profesionst</t>
  </si>
  <si>
    <t>Servicii de dezvoltare a deprinderilor de viaţă independentă</t>
  </si>
  <si>
    <t>Servicii rezidenţiale de îngrijire şi asistenţă</t>
  </si>
  <si>
    <t>DGASPC Mureș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</si>
  <si>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</si>
  <si>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</si>
  <si>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</si>
  <si>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</si>
  <si>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ISO 9001-2015: Dovada calităţii în activitatea Consiliului Judeţean Mureş</t>
  </si>
  <si>
    <t>Influenţe</t>
  </si>
  <si>
    <t>Valori rectificate 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</si>
</sst>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4.140625" style="0" customWidth="1"/>
    <col min="5" max="5" width="14.7109375" style="0" customWidth="1"/>
    <col min="6" max="6" width="13.00390625" style="0" customWidth="1"/>
    <col min="7" max="7" width="12.140625" style="0" customWidth="1"/>
    <col min="8" max="9" width="13.28125" style="0" customWidth="1"/>
    <col min="10" max="11" width="13.57421875" style="0" customWidth="1"/>
    <col min="12" max="12" width="13.28125" style="0" customWidth="1"/>
  </cols>
  <sheetData>
    <row r="1" spans="1:12" ht="96.75" customHeight="1">
      <c r="A1" s="18" t="s">
        <v>0</v>
      </c>
      <c r="B1" s="20" t="s">
        <v>1</v>
      </c>
      <c r="C1" s="18" t="s">
        <v>2</v>
      </c>
      <c r="D1" s="18" t="s">
        <v>3</v>
      </c>
      <c r="E1" s="18" t="s">
        <v>8</v>
      </c>
      <c r="F1" s="14">
        <v>2018</v>
      </c>
      <c r="G1" s="14" t="s">
        <v>24</v>
      </c>
      <c r="H1" s="14" t="s">
        <v>25</v>
      </c>
      <c r="I1" s="14">
        <v>2019</v>
      </c>
      <c r="J1" s="14">
        <v>2020</v>
      </c>
      <c r="K1" s="14">
        <v>2021</v>
      </c>
      <c r="L1" s="14">
        <v>2022</v>
      </c>
    </row>
    <row r="2" spans="1:12" ht="18" customHeight="1">
      <c r="A2" s="19"/>
      <c r="B2" s="21"/>
      <c r="C2" s="19"/>
      <c r="D2" s="19"/>
      <c r="E2" s="19"/>
      <c r="F2" s="16"/>
      <c r="G2" s="16"/>
      <c r="H2" s="16"/>
      <c r="I2" s="16"/>
      <c r="J2" s="15"/>
      <c r="K2" s="15"/>
      <c r="L2" s="15"/>
    </row>
    <row r="3" spans="1:12" s="6" customFormat="1" ht="33">
      <c r="A3" s="2">
        <v>1</v>
      </c>
      <c r="B3" s="2">
        <v>51</v>
      </c>
      <c r="C3" s="3" t="s">
        <v>23</v>
      </c>
      <c r="D3" s="4" t="s">
        <v>4</v>
      </c>
      <c r="E3" s="5">
        <v>617188</v>
      </c>
      <c r="F3" s="5">
        <v>151000</v>
      </c>
      <c r="G3" s="5"/>
      <c r="H3" s="5">
        <f>F3+G3</f>
        <v>151000</v>
      </c>
      <c r="I3" s="5">
        <v>466188</v>
      </c>
      <c r="J3" s="5"/>
      <c r="K3" s="5"/>
      <c r="L3" s="5"/>
    </row>
    <row r="4" spans="1:12" s="6" customFormat="1" ht="16.5">
      <c r="A4" s="2">
        <v>2</v>
      </c>
      <c r="B4" s="2">
        <v>67</v>
      </c>
      <c r="C4" s="3" t="s">
        <v>5</v>
      </c>
      <c r="D4" s="4" t="s">
        <v>4</v>
      </c>
      <c r="E4" s="5">
        <f>55392892+50000</f>
        <v>55442892</v>
      </c>
      <c r="F4" s="5">
        <v>4592000</v>
      </c>
      <c r="G4" s="5">
        <v>50000</v>
      </c>
      <c r="H4" s="5">
        <f aca="true" t="shared" si="0" ref="H4:H17">F4+G4</f>
        <v>4642000</v>
      </c>
      <c r="I4" s="5">
        <v>19144</v>
      </c>
      <c r="J4" s="5">
        <v>12228</v>
      </c>
      <c r="K4" s="5">
        <v>12228</v>
      </c>
      <c r="L4" s="5"/>
    </row>
    <row r="5" spans="1:19" s="6" customFormat="1" ht="33">
      <c r="A5" s="2">
        <v>3</v>
      </c>
      <c r="B5" s="2">
        <v>67</v>
      </c>
      <c r="C5" s="3" t="s">
        <v>10</v>
      </c>
      <c r="D5" s="4" t="s">
        <v>4</v>
      </c>
      <c r="E5" s="5">
        <v>11274558.87</v>
      </c>
      <c r="F5" s="5">
        <v>661000</v>
      </c>
      <c r="G5" s="5"/>
      <c r="H5" s="5">
        <f t="shared" si="0"/>
        <v>661000</v>
      </c>
      <c r="I5" s="5">
        <v>4449472</v>
      </c>
      <c r="J5" s="5">
        <v>6001084</v>
      </c>
      <c r="K5" s="5">
        <v>14398</v>
      </c>
      <c r="L5" s="5"/>
      <c r="N5" s="13"/>
      <c r="O5" s="13"/>
      <c r="P5" s="13"/>
      <c r="Q5" s="13"/>
      <c r="S5" s="13"/>
    </row>
    <row r="6" spans="1:12" s="12" customFormat="1" ht="16.5">
      <c r="A6" s="2">
        <v>4</v>
      </c>
      <c r="B6" s="2">
        <v>67</v>
      </c>
      <c r="C6" s="3" t="s">
        <v>11</v>
      </c>
      <c r="D6" s="4" t="s">
        <v>4</v>
      </c>
      <c r="E6" s="5">
        <v>6515144</v>
      </c>
      <c r="F6" s="5">
        <v>1261000</v>
      </c>
      <c r="G6" s="5"/>
      <c r="H6" s="5">
        <f t="shared" si="0"/>
        <v>1261000</v>
      </c>
      <c r="I6" s="5">
        <v>2549047</v>
      </c>
      <c r="J6" s="5">
        <v>1479666</v>
      </c>
      <c r="K6" s="5">
        <v>1173271</v>
      </c>
      <c r="L6" s="5">
        <v>9521</v>
      </c>
    </row>
    <row r="7" spans="1:12" s="12" customFormat="1" ht="49.5">
      <c r="A7" s="2">
        <v>5</v>
      </c>
      <c r="B7" s="2">
        <v>70</v>
      </c>
      <c r="C7" s="3" t="s">
        <v>19</v>
      </c>
      <c r="D7" s="4" t="s">
        <v>6</v>
      </c>
      <c r="E7" s="5">
        <v>1730141</v>
      </c>
      <c r="F7" s="5">
        <v>708000</v>
      </c>
      <c r="G7" s="5"/>
      <c r="H7" s="5">
        <f t="shared" si="0"/>
        <v>708000</v>
      </c>
      <c r="I7" s="5"/>
      <c r="J7" s="5"/>
      <c r="K7" s="5"/>
      <c r="L7" s="5"/>
    </row>
    <row r="8" spans="1:12" s="12" customFormat="1" ht="33">
      <c r="A8" s="2">
        <v>6</v>
      </c>
      <c r="B8" s="2">
        <v>74</v>
      </c>
      <c r="C8" s="3" t="s">
        <v>7</v>
      </c>
      <c r="D8" s="4" t="s">
        <v>4</v>
      </c>
      <c r="E8" s="5">
        <v>201961029</v>
      </c>
      <c r="F8" s="5">
        <v>1326000</v>
      </c>
      <c r="G8" s="5"/>
      <c r="H8" s="5">
        <f t="shared" si="0"/>
        <v>1326000</v>
      </c>
      <c r="I8" s="5"/>
      <c r="J8" s="5"/>
      <c r="K8" s="5"/>
      <c r="L8" s="5"/>
    </row>
    <row r="9" spans="1:12" s="12" customFormat="1" ht="33">
      <c r="A9" s="2">
        <v>7</v>
      </c>
      <c r="B9" s="2">
        <v>84</v>
      </c>
      <c r="C9" s="3" t="s">
        <v>12</v>
      </c>
      <c r="D9" s="4" t="s">
        <v>4</v>
      </c>
      <c r="E9" s="5">
        <v>43476742</v>
      </c>
      <c r="F9" s="5">
        <v>24000</v>
      </c>
      <c r="G9" s="5"/>
      <c r="H9" s="5">
        <f t="shared" si="0"/>
        <v>24000</v>
      </c>
      <c r="I9" s="5"/>
      <c r="J9" s="5"/>
      <c r="K9" s="5"/>
      <c r="L9" s="5"/>
    </row>
    <row r="10" spans="1:12" s="12" customFormat="1" ht="49.5">
      <c r="A10" s="2">
        <v>8</v>
      </c>
      <c r="B10" s="2">
        <v>84</v>
      </c>
      <c r="C10" s="3" t="s">
        <v>20</v>
      </c>
      <c r="D10" s="4" t="s">
        <v>4</v>
      </c>
      <c r="E10" s="5">
        <v>140790977</v>
      </c>
      <c r="F10" s="5">
        <v>877000</v>
      </c>
      <c r="G10" s="5"/>
      <c r="H10" s="5">
        <f t="shared" si="0"/>
        <v>877000</v>
      </c>
      <c r="I10" s="5">
        <v>33925200</v>
      </c>
      <c r="J10" s="5">
        <v>45955305</v>
      </c>
      <c r="K10" s="5">
        <v>44704873</v>
      </c>
      <c r="L10" s="5">
        <v>15157884</v>
      </c>
    </row>
    <row r="11" spans="1:12" s="12" customFormat="1" ht="16.5">
      <c r="A11" s="2">
        <v>9</v>
      </c>
      <c r="B11" s="2">
        <v>84</v>
      </c>
      <c r="C11" s="3" t="s">
        <v>21</v>
      </c>
      <c r="D11" s="4" t="s">
        <v>22</v>
      </c>
      <c r="E11" s="5">
        <v>52052863</v>
      </c>
      <c r="F11" s="5">
        <v>4613000</v>
      </c>
      <c r="G11" s="5"/>
      <c r="H11" s="5">
        <f t="shared" si="0"/>
        <v>4613000</v>
      </c>
      <c r="I11" s="5">
        <v>36547836</v>
      </c>
      <c r="J11" s="5">
        <v>10892027</v>
      </c>
      <c r="K11" s="5"/>
      <c r="L11" s="5"/>
    </row>
    <row r="12" spans="1:12" s="12" customFormat="1" ht="33">
      <c r="A12" s="2">
        <v>10</v>
      </c>
      <c r="B12" s="2">
        <v>68</v>
      </c>
      <c r="C12" s="3" t="s">
        <v>13</v>
      </c>
      <c r="D12" s="4" t="s">
        <v>18</v>
      </c>
      <c r="E12" s="5">
        <v>8720826</v>
      </c>
      <c r="F12" s="5">
        <f>2906906+3094</f>
        <v>2910000</v>
      </c>
      <c r="G12" s="5"/>
      <c r="H12" s="5">
        <f t="shared" si="0"/>
        <v>2910000</v>
      </c>
      <c r="I12" s="5">
        <f>2906960-3094</f>
        <v>2903866</v>
      </c>
      <c r="J12" s="5">
        <v>2906960</v>
      </c>
      <c r="K12" s="5"/>
      <c r="L12" s="5"/>
    </row>
    <row r="13" spans="1:12" s="12" customFormat="1" ht="33">
      <c r="A13" s="2">
        <v>11</v>
      </c>
      <c r="B13" s="2">
        <v>68</v>
      </c>
      <c r="C13" s="3" t="s">
        <v>14</v>
      </c>
      <c r="D13" s="4" t="s">
        <v>18</v>
      </c>
      <c r="E13" s="5">
        <v>611190</v>
      </c>
      <c r="F13" s="5">
        <f>203730+6270</f>
        <v>210000</v>
      </c>
      <c r="G13" s="5"/>
      <c r="H13" s="5">
        <f t="shared" si="0"/>
        <v>210000</v>
      </c>
      <c r="I13" s="5">
        <f>203730-6270</f>
        <v>197460</v>
      </c>
      <c r="J13" s="5">
        <v>203730</v>
      </c>
      <c r="K13" s="5"/>
      <c r="L13" s="5"/>
    </row>
    <row r="14" spans="1:12" s="12" customFormat="1" ht="33">
      <c r="A14" s="2">
        <v>12</v>
      </c>
      <c r="B14" s="2">
        <v>68</v>
      </c>
      <c r="C14" s="10" t="s">
        <v>15</v>
      </c>
      <c r="D14" s="4" t="s">
        <v>18</v>
      </c>
      <c r="E14" s="5">
        <v>530508</v>
      </c>
      <c r="F14" s="11">
        <f>176836+23164</f>
        <v>200000</v>
      </c>
      <c r="G14" s="11"/>
      <c r="H14" s="5">
        <f t="shared" si="0"/>
        <v>200000</v>
      </c>
      <c r="I14" s="11">
        <f>176836-23164</f>
        <v>153672</v>
      </c>
      <c r="J14" s="11">
        <v>176836</v>
      </c>
      <c r="K14" s="11"/>
      <c r="L14" s="11"/>
    </row>
    <row r="15" spans="1:12" s="12" customFormat="1" ht="33">
      <c r="A15" s="2">
        <v>13</v>
      </c>
      <c r="B15" s="2">
        <v>68</v>
      </c>
      <c r="C15" s="3" t="s">
        <v>16</v>
      </c>
      <c r="D15" s="4" t="s">
        <v>18</v>
      </c>
      <c r="E15" s="5">
        <v>468000</v>
      </c>
      <c r="F15" s="5">
        <v>156000</v>
      </c>
      <c r="G15" s="5"/>
      <c r="H15" s="5">
        <f t="shared" si="0"/>
        <v>156000</v>
      </c>
      <c r="I15" s="5">
        <v>156000</v>
      </c>
      <c r="J15" s="5">
        <v>156000</v>
      </c>
      <c r="K15" s="5"/>
      <c r="L15" s="5"/>
    </row>
    <row r="16" spans="1:12" s="12" customFormat="1" ht="33">
      <c r="A16" s="2">
        <v>14</v>
      </c>
      <c r="B16" s="2">
        <v>68</v>
      </c>
      <c r="C16" s="3" t="s">
        <v>14</v>
      </c>
      <c r="D16" s="4" t="s">
        <v>18</v>
      </c>
      <c r="E16" s="5">
        <v>3408336</v>
      </c>
      <c r="F16" s="5">
        <f>1136112+37888</f>
        <v>1174000</v>
      </c>
      <c r="G16" s="5"/>
      <c r="H16" s="5">
        <f t="shared" si="0"/>
        <v>1174000</v>
      </c>
      <c r="I16" s="5">
        <f>1136112-37888</f>
        <v>1098224</v>
      </c>
      <c r="J16" s="5">
        <v>1136112</v>
      </c>
      <c r="K16" s="5"/>
      <c r="L16" s="5"/>
    </row>
    <row r="17" spans="1:12" s="12" customFormat="1" ht="33">
      <c r="A17" s="2">
        <v>15</v>
      </c>
      <c r="B17" s="2">
        <v>68</v>
      </c>
      <c r="C17" s="3" t="s">
        <v>17</v>
      </c>
      <c r="D17" s="4" t="s">
        <v>18</v>
      </c>
      <c r="E17" s="5">
        <v>497100</v>
      </c>
      <c r="F17" s="5">
        <f>165700+34300</f>
        <v>200000</v>
      </c>
      <c r="G17" s="5"/>
      <c r="H17" s="5">
        <f t="shared" si="0"/>
        <v>200000</v>
      </c>
      <c r="I17" s="5">
        <f>165700-34300</f>
        <v>131400</v>
      </c>
      <c r="J17" s="5">
        <v>165700</v>
      </c>
      <c r="K17" s="5"/>
      <c r="L17" s="5"/>
    </row>
    <row r="18" spans="1:12" s="9" customFormat="1" ht="16.5">
      <c r="A18" s="7"/>
      <c r="B18" s="7"/>
      <c r="C18" s="17" t="s">
        <v>9</v>
      </c>
      <c r="D18" s="17"/>
      <c r="E18" s="8">
        <f aca="true" t="shared" si="1" ref="E18:L18">SUM(E3:E17)</f>
        <v>528097494.87</v>
      </c>
      <c r="F18" s="8">
        <f t="shared" si="1"/>
        <v>19063000</v>
      </c>
      <c r="G18" s="8">
        <f t="shared" si="1"/>
        <v>50000</v>
      </c>
      <c r="H18" s="8">
        <f t="shared" si="1"/>
        <v>19113000</v>
      </c>
      <c r="I18" s="8">
        <f t="shared" si="1"/>
        <v>82597509</v>
      </c>
      <c r="J18" s="8">
        <f t="shared" si="1"/>
        <v>69085648</v>
      </c>
      <c r="K18" s="8">
        <f t="shared" si="1"/>
        <v>45904770</v>
      </c>
      <c r="L18" s="8">
        <f t="shared" si="1"/>
        <v>15167405</v>
      </c>
    </row>
    <row r="19" ht="17.25" customHeight="1"/>
    <row r="20" spans="5:12" ht="12.75">
      <c r="E20" s="1"/>
      <c r="F20" s="1"/>
      <c r="G20" s="1"/>
      <c r="H20" s="1"/>
      <c r="I20" s="1"/>
      <c r="J20" s="1"/>
      <c r="K20" s="1"/>
      <c r="L20" s="1"/>
    </row>
    <row r="21" spans="5:12" ht="12.75">
      <c r="E21" s="1"/>
      <c r="F21" s="1"/>
      <c r="G21" s="1"/>
      <c r="H21" s="1"/>
      <c r="I21" s="1"/>
      <c r="J21" s="1"/>
      <c r="K21" s="1"/>
      <c r="L21" s="1"/>
    </row>
    <row r="22" spans="5:12" ht="12.75">
      <c r="E22" s="1"/>
      <c r="H22" s="1"/>
      <c r="I22" s="1"/>
      <c r="J22" s="1"/>
      <c r="K22" s="1"/>
      <c r="L22" s="1"/>
    </row>
    <row r="25" spans="5:12" ht="12.75">
      <c r="E25" s="1"/>
      <c r="F25" s="1"/>
      <c r="G25" s="1"/>
      <c r="H25" s="1"/>
      <c r="I25" s="1"/>
      <c r="J25" s="1"/>
      <c r="K25" s="1"/>
      <c r="L25" s="1"/>
    </row>
  </sheetData>
  <sheetProtection/>
  <autoFilter ref="A1:I18"/>
  <mergeCells count="13">
    <mergeCell ref="A1:A2"/>
    <mergeCell ref="B1:B2"/>
    <mergeCell ref="C1:C2"/>
    <mergeCell ref="D1:D2"/>
    <mergeCell ref="E1:E2"/>
    <mergeCell ref="I1:I2"/>
    <mergeCell ref="K1:K2"/>
    <mergeCell ref="F1:F2"/>
    <mergeCell ref="J1:J2"/>
    <mergeCell ref="L1:L2"/>
    <mergeCell ref="C18:D18"/>
    <mergeCell ref="G1:G2"/>
    <mergeCell ref="H1:H2"/>
  </mergeCells>
  <printOptions horizontalCentered="1"/>
  <pageMargins left="0.15748031496062992" right="0.15748031496062992" top="1.1811023622047245" bottom="0.3937007874015748" header="0.35433070866141736" footer="0.15748031496062992"/>
  <pageSetup horizontalDpi="300" verticalDpi="300" orientation="landscape" paperSize="9" scale="80" r:id="rId1"/>
  <headerFooter alignWithMargins="0">
    <oddHeader>&amp;L&amp;"Trebuchet MS,Aldin"&amp;12ROMÂNIA
JUDEŢUL MUREŞ
CONSILIUL JUDEŢEAN &amp;C&amp;"Trebuchet MS,Aldin"&amp;14
Lista programelor multianuale pentru anul 2018&amp;R&amp;"Trebuchet MS,Aldin"&amp;12Anexa nr. 11/a la HCJM nr.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2018-07-20T06:08:06Z</cp:lastPrinted>
  <dcterms:created xsi:type="dcterms:W3CDTF">2015-06-11T12:42:20Z</dcterms:created>
  <dcterms:modified xsi:type="dcterms:W3CDTF">2018-07-20T06:08:08Z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