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investitii FINAL 12.04" sheetId="1" r:id="rId1"/>
  </sheets>
  <definedNames>
    <definedName name="_xlnm._FilterDatabase" localSheetId="0" hidden="1">'investitii FINAL 12.04'!$A$1:$F$268</definedName>
    <definedName name="_xlnm.Print_Titles" localSheetId="0">'investitii FINAL 12.04'!$2:$4</definedName>
  </definedNames>
  <calcPr fullCalcOnLoad="1"/>
</workbook>
</file>

<file path=xl/sharedStrings.xml><?xml version="1.0" encoding="utf-8"?>
<sst xmlns="http://schemas.openxmlformats.org/spreadsheetml/2006/main" count="555" uniqueCount="325">
  <si>
    <t>Nr. crt.</t>
  </si>
  <si>
    <t>Denumirea obiectivului de investiţie</t>
  </si>
  <si>
    <t xml:space="preserve">Categoria de investiţie </t>
  </si>
  <si>
    <t>Alocat buget 2019</t>
  </si>
  <si>
    <t>din care:</t>
  </si>
  <si>
    <t>Buget local</t>
  </si>
  <si>
    <t>Venituri proprii/Min. Săn./ Sponsorizări</t>
  </si>
  <si>
    <t>3=4+5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</si>
  <si>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</si>
  <si>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</si>
  <si>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</si>
  <si>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</si>
  <si>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</si>
  <si>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</si>
  <si>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</si>
  <si>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</si>
  <si>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</si>
  <si>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</si>
  <si>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</si>
  <si>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</si>
  <si>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</si>
  <si>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</si>
  <si>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</si>
  <si>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</si>
  <si>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</si>
  <si>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</si>
  <si>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</si>
  <si>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</si>
  <si>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</si>
  <si>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</si>
  <si>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</si>
  <si>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</si>
  <si>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</si>
  <si>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</si>
  <si>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</si>
  <si>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</si>
  <si>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</si>
  <si>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</si>
  <si>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</si>
  <si>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</si>
  <si>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</si>
  <si>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</si>
  <si>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</si>
  <si>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</si>
  <si>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</si>
  <si>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</si>
  <si>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</si>
  <si>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</si>
  <si>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</si>
  <si>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</si>
  <si>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</si>
  <si>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</si>
  <si>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</si>
  <si>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</si>
  <si>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</si>
  <si>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</si>
  <si>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</si>
  <si>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</si>
  <si>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</si>
  <si>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</si>
  <si>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</si>
  <si>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</si>
  <si>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</si>
  <si>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</si>
  <si>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</si>
  <si>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</si>
  <si>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</si>
  <si>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</si>
  <si>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</si>
  <si>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</si>
  <si>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</si>
  <si>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</si>
  <si>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</si>
  <si>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</si>
  <si>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</si>
  <si>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</si>
  <si>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</si>
  <si>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</si>
  <si>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</si>
  <si>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</si>
  <si>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</si>
  <si>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</si>
  <si>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</si>
  <si>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</si>
  <si>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</si>
  <si>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</si>
  <si>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</si>
  <si>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</si>
  <si>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</si>
  <si>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</si>
  <si>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</si>
  <si>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</si>
  <si>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</si>
  <si>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</si>
  <si>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</si>
  <si>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</si>
  <si>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</si>
  <si>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</si>
  <si>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</si>
  <si>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</si>
  <si>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</si>
  <si>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</si>
  <si>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</si>
  <si>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</si>
  <si>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</si>
  <si>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</si>
  <si>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</si>
  <si>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</si>
  <si>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</si>
  <si>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</si>
  <si>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</si>
  <si>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</si>
  <si>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</si>
  <si>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</si>
  <si>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</si>
  <si>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</si>
  <si>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</si>
  <si>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</si>
  <si>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</si>
  <si>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</si>
  <si>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</si>
  <si>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</si>
  <si>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</si>
  <si>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</si>
  <si>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</si>
  <si>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</si>
  <si>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</si>
  <si>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</si>
  <si>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</si>
  <si>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</si>
  <si>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</si>
  <si>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</si>
  <si>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</si>
  <si>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</si>
  <si>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</si>
  <si>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</si>
  <si>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</si>
  <si>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</si>
  <si>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</si>
  <si>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</si>
  <si>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</si>
  <si>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</si>
  <si>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</si>
  <si>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</si>
  <si>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</si>
  <si>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</si>
  <si>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</si>
  <si>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</si>
  <si>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</si>
  <si>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</si>
  <si>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</si>
  <si>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</si>
  <si>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</si>
  <si>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</si>
  <si>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</si>
  <si>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</si>
  <si>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</si>
  <si>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</si>
  <si>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</si>
  <si>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</si>
  <si>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</si>
  <si>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</si>
  <si>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</si>
  <si>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</si>
  <si>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</si>
  <si>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</si>
  <si>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</si>
  <si>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</si>
  <si>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</si>
  <si>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</si>
  <si>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</si>
  <si>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Trusă de endourologie joasă</t>
  </si>
  <si>
    <t>Aparat de chirurgie combinată intraoculară cu endolaser și criocoagulare</t>
  </si>
  <si>
    <t>Microscop operator cu accesorii</t>
  </si>
  <si>
    <t>Linie de sterilizare capacitate mare compusă din: sterilizator cu abur de capacitate mare 500 litri, mașina de spălat și dezinfectat instrumentar chirurgical 150 litri, stație de tratare a apei de alimentare</t>
  </si>
  <si>
    <t>Linie de sterilizare capacitate medie compusă din: sterilizator cu abur de capacitate mica 60 litri, mașină de spălat și dezinfectat instrumentar chirurgical, aparat de sigilat automat/rotativ, troliu de transport instrumente contaminate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</si>
  <si>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</si>
  <si>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</si>
  <si>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</si>
  <si>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</si>
  <si>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</si>
  <si>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</si>
  <si>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</si>
  <si>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</si>
  <si>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</si>
  <si>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</si>
  <si>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</si>
  <si>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</si>
  <si>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</si>
  <si>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</si>
  <si>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</si>
  <si>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</si>
  <si>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</si>
  <si>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</si>
  <si>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</si>
  <si>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</si>
  <si>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</si>
  <si>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</si>
  <si>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</si>
  <si>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</si>
  <si>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</si>
  <si>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</si>
  <si>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</si>
  <si>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</si>
  <si>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</si>
  <si>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</si>
  <si>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</si>
  <si>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</si>
  <si>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</si>
  <si>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</si>
  <si>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</si>
  <si>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</si>
  <si>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</si>
  <si>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</si>
  <si>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</si>
  <si>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</si>
  <si>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</si>
  <si>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</si>
  <si>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</si>
  <si>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</si>
  <si>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</si>
  <si>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</si>
  <si>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</si>
  <si>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</si>
  <si>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</si>
  <si>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</si>
  <si>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</si>
  <si>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</si>
  <si>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</si>
  <si>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</si>
  <si>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</si>
  <si>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</si>
  <si>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</si>
  <si>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</si>
  <si>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</si>
  <si>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</si>
  <si>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</si>
  <si>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</si>
  <si>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</si>
  <si>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</si>
  <si>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</si>
  <si>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</si>
  <si>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</si>
  <si>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</si>
  <si>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</si>
  <si>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</si>
  <si>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</si>
  <si>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</si>
  <si>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</si>
  <si>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</si>
  <si>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</si>
  <si>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</si>
  <si>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</si>
  <si>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</si>
  <si>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</si>
  <si>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</si>
  <si>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</si>
  <si>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</si>
  <si>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</si>
  <si>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</si>
  <si>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</si>
  <si>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</si>
  <si>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</si>
  <si>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</si>
  <si>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</si>
  <si>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</si>
  <si>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</si>
  <si>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</si>
  <si>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</si>
  <si>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</si>
  <si>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</si>
  <si>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</si>
  <si>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</si>
  <si>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</si>
  <si>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</si>
  <si>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</si>
  <si>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</si>
  <si>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Expertiză și documentație tehnică  pentru punere în corespondență a situației de fapt cu cea din extras CF pentru următoarele locații: CSPAH CĂPUȘU DE CÎMPIE, CRRN CĂLUGĂRENI, CIA GLODENI, canton LUDUȘ, SĂBED, ABUS, SĂCĂDAT</t>
  </si>
  <si>
    <t>Expertiză și documentație tehnică  pentru punere în corespondență a situației de fapt cu cea din extras CF pentru clădiri din subordinea DGASPC MUREȘ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</si>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</sst>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6" fillId="34" borderId="10" xfId="50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2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right" wrapText="1"/>
    </xf>
    <xf numFmtId="3" fontId="50" fillId="0" borderId="10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>
      <alignment horizontal="right"/>
    </xf>
    <xf numFmtId="0" fontId="45" fillId="35" borderId="10" xfId="0" applyFont="1" applyFill="1" applyBorder="1" applyAlignment="1">
      <alignment horizontal="left" wrapText="1"/>
    </xf>
    <xf numFmtId="3" fontId="45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49" fontId="45" fillId="35" borderId="10" xfId="0" applyNumberFormat="1" applyFont="1" applyFill="1" applyBorder="1" applyAlignment="1">
      <alignment horizontal="right" wrapText="1"/>
    </xf>
    <xf numFmtId="3" fontId="45" fillId="35" borderId="10" xfId="0" applyNumberFormat="1" applyFont="1" applyFill="1" applyBorder="1" applyAlignment="1">
      <alignment horizontal="right"/>
    </xf>
    <xf numFmtId="3" fontId="45" fillId="0" borderId="0" xfId="0" applyNumberFormat="1" applyFont="1" applyAlignment="1">
      <alignment/>
    </xf>
    <xf numFmtId="0" fontId="46" fillId="35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5" fillId="35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46" fillId="34" borderId="10" xfId="50" applyNumberFormat="1" applyFont="1" applyFill="1" applyBorder="1" applyAlignment="1">
      <alignment horizontal="center" wrapText="1"/>
      <protection/>
    </xf>
    <xf numFmtId="49" fontId="46" fillId="34" borderId="10" xfId="50" applyNumberFormat="1" applyFont="1" applyFill="1" applyBorder="1" applyAlignment="1">
      <alignment wrapText="1"/>
      <protection/>
    </xf>
    <xf numFmtId="49" fontId="48" fillId="34" borderId="10" xfId="50" applyNumberFormat="1" applyFont="1" applyFill="1" applyBorder="1" applyAlignment="1">
      <alignment horizontal="center"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5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46" fillId="34" borderId="10" xfId="50" applyNumberFormat="1" applyFont="1" applyFill="1" applyBorder="1" applyAlignment="1">
      <alignment horizontal="right" wrapText="1"/>
      <protection/>
    </xf>
    <xf numFmtId="0" fontId="48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lef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45" fillId="0" borderId="10" xfId="0" applyNumberFormat="1" applyFont="1" applyBorder="1" applyAlignment="1">
      <alignment wrapText="1"/>
    </xf>
    <xf numFmtId="46" fontId="45" fillId="0" borderId="10" xfId="0" applyNumberFormat="1" applyFont="1" applyBorder="1" applyAlignment="1">
      <alignment horizontal="center" wrapText="1"/>
    </xf>
    <xf numFmtId="3" fontId="48" fillId="35" borderId="10" xfId="0" applyNumberFormat="1" applyFont="1" applyFill="1" applyBorder="1" applyAlignment="1">
      <alignment horizontal="right"/>
    </xf>
    <xf numFmtId="3" fontId="45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left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9" fontId="45" fillId="35" borderId="10" xfId="50" applyNumberFormat="1" applyFont="1" applyFill="1" applyBorder="1" applyAlignment="1">
      <alignment horizontal="right" wrapText="1"/>
      <protection/>
    </xf>
    <xf numFmtId="49" fontId="45" fillId="35" borderId="10" xfId="50" applyNumberFormat="1" applyFont="1" applyFill="1" applyBorder="1" applyAlignment="1">
      <alignment horizontal="center" wrapText="1"/>
      <protection/>
    </xf>
    <xf numFmtId="3" fontId="45" fillId="35" borderId="10" xfId="50" applyNumberFormat="1" applyFont="1" applyFill="1" applyBorder="1" applyAlignment="1">
      <alignment horizontal="right" wrapText="1"/>
      <protection/>
    </xf>
    <xf numFmtId="0" fontId="45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3" fontId="46" fillId="35" borderId="10" xfId="0" applyNumberFormat="1" applyFont="1" applyFill="1" applyBorder="1" applyAlignment="1">
      <alignment horizontal="right" wrapText="1"/>
    </xf>
    <xf numFmtId="0" fontId="45" fillId="35" borderId="10" xfId="0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 horizontal="left" wrapText="1"/>
    </xf>
    <xf numFmtId="3" fontId="46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wrapText="1"/>
    </xf>
    <xf numFmtId="3" fontId="45" fillId="0" borderId="10" xfId="0" applyNumberFormat="1" applyFont="1" applyBorder="1" applyAlignment="1">
      <alignment horizontal="right" wrapText="1"/>
    </xf>
    <xf numFmtId="49" fontId="51" fillId="33" borderId="10" xfId="50" applyNumberFormat="1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horizontal="center"/>
    </xf>
    <xf numFmtId="3" fontId="51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3" fontId="45" fillId="0" borderId="10" xfId="0" applyNumberFormat="1" applyFont="1" applyFill="1" applyBorder="1" applyAlignment="1">
      <alignment horizontal="right" wrapText="1"/>
    </xf>
    <xf numFmtId="3" fontId="52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3" fontId="53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1">
      <pane xSplit="2" ySplit="4" topLeftCell="C1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7" sqref="I97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5" width="11.57421875" style="109" customWidth="1"/>
    <col min="6" max="6" width="13.140625" style="109" customWidth="1"/>
    <col min="7" max="7" width="10.140625" style="4" bestFit="1" customWidth="1"/>
    <col min="8" max="16384" width="9.140625" style="4" customWidth="1"/>
  </cols>
  <sheetData>
    <row r="1" spans="4:6" ht="12.75">
      <c r="D1" s="2"/>
      <c r="E1" s="2"/>
      <c r="F1" s="3"/>
    </row>
    <row r="2" spans="1:6" ht="12.75" customHeight="1">
      <c r="A2" s="110" t="s">
        <v>0</v>
      </c>
      <c r="B2" s="111" t="s">
        <v>1</v>
      </c>
      <c r="C2" s="110" t="s">
        <v>2</v>
      </c>
      <c r="D2" s="113" t="s">
        <v>3</v>
      </c>
      <c r="E2" s="110" t="s">
        <v>4</v>
      </c>
      <c r="F2" s="110"/>
    </row>
    <row r="3" spans="1:6" ht="54" customHeight="1">
      <c r="A3" s="110"/>
      <c r="B3" s="111"/>
      <c r="C3" s="112"/>
      <c r="D3" s="113"/>
      <c r="E3" s="5" t="s">
        <v>5</v>
      </c>
      <c r="F3" s="6" t="s">
        <v>6</v>
      </c>
    </row>
    <row r="4" spans="1:6" ht="12.75">
      <c r="A4" s="7">
        <v>0</v>
      </c>
      <c r="B4" s="8">
        <v>1</v>
      </c>
      <c r="C4" s="7">
        <v>2</v>
      </c>
      <c r="D4" s="7" t="s">
        <v>7</v>
      </c>
      <c r="E4" s="9">
        <v>4</v>
      </c>
      <c r="F4" s="9">
        <v>5</v>
      </c>
    </row>
    <row r="5" spans="1:6" ht="12.75">
      <c r="A5" s="10"/>
      <c r="B5" s="11" t="s">
        <v>8</v>
      </c>
      <c r="C5" s="12"/>
      <c r="D5" s="13">
        <f>D6+D94+D164+D207+D222+D79+D91+D89</f>
        <v>154926000</v>
      </c>
      <c r="E5" s="13">
        <f>E6+E94+E164+E207+E222+E79+E91+E89</f>
        <v>133794000</v>
      </c>
      <c r="F5" s="13">
        <f>F6+F94+F164+F207+F222+F79+F91+F89</f>
        <v>21132000</v>
      </c>
    </row>
    <row r="6" spans="1:6" ht="12.75">
      <c r="A6" s="14"/>
      <c r="B6" s="15" t="s">
        <v>9</v>
      </c>
      <c r="C6" s="16"/>
      <c r="D6" s="17">
        <f>D7+D39+D52+D44+D37+D31+D77</f>
        <v>100418000</v>
      </c>
      <c r="E6" s="17">
        <f>E7+E39+E52+E44+E37+E31+E77</f>
        <v>100418000</v>
      </c>
      <c r="F6" s="17">
        <f>F7+F39+F52+F44+F37+F31+F77</f>
        <v>0</v>
      </c>
    </row>
    <row r="7" spans="1:6" s="21" customFormat="1" ht="12.75">
      <c r="A7" s="18"/>
      <c r="B7" s="19" t="s">
        <v>10</v>
      </c>
      <c r="C7" s="8"/>
      <c r="D7" s="20">
        <f>SUM(D8:D30)</f>
        <v>5530000</v>
      </c>
      <c r="E7" s="20">
        <f>SUM(E8:E30)</f>
        <v>5530000</v>
      </c>
      <c r="F7" s="20">
        <f>SUM(F8:F26)</f>
        <v>0</v>
      </c>
    </row>
    <row r="8" spans="1:6" ht="25.5">
      <c r="A8" s="22">
        <v>1</v>
      </c>
      <c r="B8" s="23" t="s">
        <v>11</v>
      </c>
      <c r="C8" s="24" t="s">
        <v>12</v>
      </c>
      <c r="D8" s="25">
        <f>E8+F8</f>
        <v>133000</v>
      </c>
      <c r="E8" s="25">
        <f>133000</f>
        <v>133000</v>
      </c>
      <c r="F8" s="20"/>
    </row>
    <row r="9" spans="1:6" ht="25.5">
      <c r="A9" s="22">
        <v>2</v>
      </c>
      <c r="B9" s="23" t="s">
        <v>13</v>
      </c>
      <c r="C9" s="26" t="s">
        <v>12</v>
      </c>
      <c r="D9" s="25">
        <f aca="true" t="shared" si="0" ref="D9:D43">E9+F9</f>
        <v>3060000</v>
      </c>
      <c r="E9" s="27">
        <f>3029000+31000</f>
        <v>3060000</v>
      </c>
      <c r="F9" s="20"/>
    </row>
    <row r="10" spans="1:6" ht="38.25">
      <c r="A10" s="22">
        <v>3</v>
      </c>
      <c r="B10" s="23" t="s">
        <v>14</v>
      </c>
      <c r="C10" s="24" t="s">
        <v>12</v>
      </c>
      <c r="D10" s="25">
        <f t="shared" si="0"/>
        <v>21000</v>
      </c>
      <c r="E10" s="25">
        <v>21000</v>
      </c>
      <c r="F10" s="20"/>
    </row>
    <row r="11" spans="1:6" ht="12.75">
      <c r="A11" s="22">
        <v>4</v>
      </c>
      <c r="B11" s="23" t="s">
        <v>15</v>
      </c>
      <c r="C11" s="24" t="s">
        <v>12</v>
      </c>
      <c r="D11" s="25">
        <f t="shared" si="0"/>
        <v>76000</v>
      </c>
      <c r="E11" s="25">
        <v>76000</v>
      </c>
      <c r="F11" s="20"/>
    </row>
    <row r="12" spans="1:6" ht="12.75">
      <c r="A12" s="22">
        <v>5</v>
      </c>
      <c r="B12" s="23" t="s">
        <v>16</v>
      </c>
      <c r="C12" s="24"/>
      <c r="D12" s="25">
        <f t="shared" si="0"/>
        <v>1000000</v>
      </c>
      <c r="E12" s="25">
        <v>1000000</v>
      </c>
      <c r="F12" s="20"/>
    </row>
    <row r="13" spans="1:6" ht="12.75">
      <c r="A13" s="22">
        <v>6</v>
      </c>
      <c r="B13" s="23" t="s">
        <v>17</v>
      </c>
      <c r="C13" s="24" t="s">
        <v>12</v>
      </c>
      <c r="D13" s="25">
        <f t="shared" si="0"/>
        <v>60000</v>
      </c>
      <c r="E13" s="25">
        <v>60000</v>
      </c>
      <c r="F13" s="20"/>
    </row>
    <row r="14" spans="1:6" ht="12.75">
      <c r="A14" s="22">
        <v>7</v>
      </c>
      <c r="B14" s="23" t="s">
        <v>18</v>
      </c>
      <c r="C14" s="24" t="s">
        <v>12</v>
      </c>
      <c r="D14" s="25">
        <f t="shared" si="0"/>
        <v>81000</v>
      </c>
      <c r="E14" s="25">
        <v>81000</v>
      </c>
      <c r="F14" s="20"/>
    </row>
    <row r="15" spans="1:6" ht="25.5">
      <c r="A15" s="22">
        <v>8</v>
      </c>
      <c r="B15" s="23" t="s">
        <v>19</v>
      </c>
      <c r="C15" s="24" t="s">
        <v>12</v>
      </c>
      <c r="D15" s="25">
        <f t="shared" si="0"/>
        <v>192000</v>
      </c>
      <c r="E15" s="25">
        <v>192000</v>
      </c>
      <c r="F15" s="20"/>
    </row>
    <row r="16" spans="1:6" ht="12.75">
      <c r="A16" s="22">
        <v>9</v>
      </c>
      <c r="B16" s="23" t="s">
        <v>20</v>
      </c>
      <c r="C16" s="24" t="s">
        <v>12</v>
      </c>
      <c r="D16" s="25">
        <f t="shared" si="0"/>
        <v>24000</v>
      </c>
      <c r="E16" s="25">
        <v>24000</v>
      </c>
      <c r="F16" s="20"/>
    </row>
    <row r="17" spans="1:6" ht="12.75">
      <c r="A17" s="22">
        <v>10</v>
      </c>
      <c r="B17" s="23" t="s">
        <v>21</v>
      </c>
      <c r="C17" s="24" t="s">
        <v>12</v>
      </c>
      <c r="D17" s="25">
        <f t="shared" si="0"/>
        <v>56000</v>
      </c>
      <c r="E17" s="25">
        <v>56000</v>
      </c>
      <c r="F17" s="20"/>
    </row>
    <row r="18" spans="1:6" ht="12.75">
      <c r="A18" s="22">
        <v>11</v>
      </c>
      <c r="B18" s="23" t="s">
        <v>22</v>
      </c>
      <c r="C18" s="24" t="s">
        <v>12</v>
      </c>
      <c r="D18" s="25">
        <f t="shared" si="0"/>
        <v>173000</v>
      </c>
      <c r="E18" s="25">
        <v>173000</v>
      </c>
      <c r="F18" s="20"/>
    </row>
    <row r="19" spans="1:6" ht="12.75">
      <c r="A19" s="22">
        <v>12</v>
      </c>
      <c r="B19" s="23" t="s">
        <v>23</v>
      </c>
      <c r="C19" s="24" t="s">
        <v>12</v>
      </c>
      <c r="D19" s="25">
        <f t="shared" si="0"/>
        <v>30000</v>
      </c>
      <c r="E19" s="25">
        <v>30000</v>
      </c>
      <c r="F19" s="20"/>
    </row>
    <row r="20" spans="1:6" ht="12.75">
      <c r="A20" s="22">
        <v>13</v>
      </c>
      <c r="B20" s="22" t="s">
        <v>24</v>
      </c>
      <c r="C20" s="24" t="s">
        <v>12</v>
      </c>
      <c r="D20" s="25">
        <f t="shared" si="0"/>
        <v>5000</v>
      </c>
      <c r="E20" s="25">
        <v>5000</v>
      </c>
      <c r="F20" s="20"/>
    </row>
    <row r="21" spans="1:6" ht="12.75">
      <c r="A21" s="22">
        <v>14</v>
      </c>
      <c r="B21" s="23" t="s">
        <v>25</v>
      </c>
      <c r="C21" s="24" t="s">
        <v>12</v>
      </c>
      <c r="D21" s="25">
        <f t="shared" si="0"/>
        <v>13000</v>
      </c>
      <c r="E21" s="25">
        <v>13000</v>
      </c>
      <c r="F21" s="20"/>
    </row>
    <row r="22" spans="1:6" ht="12.75">
      <c r="A22" s="22">
        <v>15</v>
      </c>
      <c r="B22" s="23" t="s">
        <v>25</v>
      </c>
      <c r="C22" s="24" t="s">
        <v>12</v>
      </c>
      <c r="D22" s="25">
        <f t="shared" si="0"/>
        <v>16000</v>
      </c>
      <c r="E22" s="25">
        <v>16000</v>
      </c>
      <c r="F22" s="20"/>
    </row>
    <row r="23" spans="1:6" ht="38.25">
      <c r="A23" s="22">
        <v>16</v>
      </c>
      <c r="B23" s="22" t="s">
        <v>26</v>
      </c>
      <c r="C23" s="24" t="s">
        <v>12</v>
      </c>
      <c r="D23" s="25">
        <f t="shared" si="0"/>
        <v>149000</v>
      </c>
      <c r="E23" s="25">
        <v>149000</v>
      </c>
      <c r="F23" s="20"/>
    </row>
    <row r="24" spans="1:6" ht="12.75">
      <c r="A24" s="22">
        <v>17</v>
      </c>
      <c r="B24" s="22" t="s">
        <v>27</v>
      </c>
      <c r="C24" s="24" t="s">
        <v>12</v>
      </c>
      <c r="D24" s="25">
        <f t="shared" si="0"/>
        <v>267000</v>
      </c>
      <c r="E24" s="25">
        <v>267000</v>
      </c>
      <c r="F24" s="20"/>
    </row>
    <row r="25" spans="1:6" ht="12.75">
      <c r="A25" s="22">
        <v>18</v>
      </c>
      <c r="B25" s="22" t="s">
        <v>28</v>
      </c>
      <c r="C25" s="24" t="s">
        <v>12</v>
      </c>
      <c r="D25" s="25">
        <f t="shared" si="0"/>
        <v>90000</v>
      </c>
      <c r="E25" s="25">
        <v>90000</v>
      </c>
      <c r="F25" s="20"/>
    </row>
    <row r="26" spans="1:6" ht="12.75">
      <c r="A26" s="22">
        <v>19</v>
      </c>
      <c r="B26" s="22" t="s">
        <v>29</v>
      </c>
      <c r="C26" s="24" t="s">
        <v>12</v>
      </c>
      <c r="D26" s="25">
        <f t="shared" si="0"/>
        <v>53000</v>
      </c>
      <c r="E26" s="25">
        <v>53000</v>
      </c>
      <c r="F26" s="20"/>
    </row>
    <row r="27" spans="1:6" ht="12.75">
      <c r="A27" s="22">
        <v>20</v>
      </c>
      <c r="B27" s="22" t="s">
        <v>30</v>
      </c>
      <c r="C27" s="24" t="s">
        <v>12</v>
      </c>
      <c r="D27" s="25">
        <f t="shared" si="0"/>
        <v>7000</v>
      </c>
      <c r="E27" s="25">
        <v>7000</v>
      </c>
      <c r="F27" s="20"/>
    </row>
    <row r="28" spans="1:6" ht="12.75">
      <c r="A28" s="22">
        <v>21</v>
      </c>
      <c r="B28" s="22" t="s">
        <v>31</v>
      </c>
      <c r="C28" s="24" t="s">
        <v>12</v>
      </c>
      <c r="D28" s="25">
        <f t="shared" si="0"/>
        <v>5000</v>
      </c>
      <c r="E28" s="25">
        <v>5000</v>
      </c>
      <c r="F28" s="20"/>
    </row>
    <row r="29" spans="1:6" ht="12.75">
      <c r="A29" s="22">
        <v>22</v>
      </c>
      <c r="B29" s="22" t="s">
        <v>32</v>
      </c>
      <c r="C29" s="24" t="s">
        <v>12</v>
      </c>
      <c r="D29" s="25">
        <f t="shared" si="0"/>
        <v>4000</v>
      </c>
      <c r="E29" s="25">
        <v>4000</v>
      </c>
      <c r="F29" s="25"/>
    </row>
    <row r="30" spans="1:6" ht="12.75">
      <c r="A30" s="22">
        <v>23</v>
      </c>
      <c r="B30" s="22" t="s">
        <v>33</v>
      </c>
      <c r="C30" s="24" t="s">
        <v>12</v>
      </c>
      <c r="D30" s="25">
        <f t="shared" si="0"/>
        <v>15000</v>
      </c>
      <c r="E30" s="25">
        <v>15000</v>
      </c>
      <c r="F30" s="25"/>
    </row>
    <row r="31" spans="1:6" s="21" customFormat="1" ht="12.75">
      <c r="A31" s="22"/>
      <c r="B31" s="19" t="s">
        <v>34</v>
      </c>
      <c r="C31" s="24"/>
      <c r="D31" s="20">
        <f>SUM(D32:D36)</f>
        <v>83000</v>
      </c>
      <c r="E31" s="20">
        <f>SUM(E32:E36)</f>
        <v>83000</v>
      </c>
      <c r="F31" s="20">
        <f>SUM(F32:F36)</f>
        <v>0</v>
      </c>
    </row>
    <row r="32" spans="1:6" s="21" customFormat="1" ht="12.75">
      <c r="A32" s="22">
        <v>1</v>
      </c>
      <c r="B32" s="23" t="s">
        <v>35</v>
      </c>
      <c r="C32" s="24" t="s">
        <v>36</v>
      </c>
      <c r="D32" s="25">
        <f t="shared" si="0"/>
        <v>20000</v>
      </c>
      <c r="E32" s="25">
        <v>20000</v>
      </c>
      <c r="F32" s="25"/>
    </row>
    <row r="33" spans="1:6" s="21" customFormat="1" ht="12.75">
      <c r="A33" s="22">
        <v>2</v>
      </c>
      <c r="B33" s="23" t="s">
        <v>37</v>
      </c>
      <c r="C33" s="24" t="s">
        <v>36</v>
      </c>
      <c r="D33" s="25">
        <f t="shared" si="0"/>
        <v>15000</v>
      </c>
      <c r="E33" s="25">
        <v>15000</v>
      </c>
      <c r="F33" s="25"/>
    </row>
    <row r="34" spans="1:6" s="21" customFormat="1" ht="12.75">
      <c r="A34" s="22">
        <v>3</v>
      </c>
      <c r="B34" s="23" t="s">
        <v>38</v>
      </c>
      <c r="C34" s="24" t="s">
        <v>36</v>
      </c>
      <c r="D34" s="25">
        <f t="shared" si="0"/>
        <v>15000</v>
      </c>
      <c r="E34" s="25">
        <v>15000</v>
      </c>
      <c r="F34" s="25"/>
    </row>
    <row r="35" spans="1:6" s="21" customFormat="1" ht="12.75">
      <c r="A35" s="22">
        <v>4</v>
      </c>
      <c r="B35" s="23" t="s">
        <v>39</v>
      </c>
      <c r="C35" s="24" t="s">
        <v>36</v>
      </c>
      <c r="D35" s="25">
        <f t="shared" si="0"/>
        <v>30000</v>
      </c>
      <c r="E35" s="25">
        <v>30000</v>
      </c>
      <c r="F35" s="25"/>
    </row>
    <row r="36" spans="1:6" s="21" customFormat="1" ht="12.75">
      <c r="A36" s="22">
        <v>5</v>
      </c>
      <c r="B36" s="23" t="s">
        <v>40</v>
      </c>
      <c r="C36" s="24" t="s">
        <v>36</v>
      </c>
      <c r="D36" s="25">
        <f t="shared" si="0"/>
        <v>3000</v>
      </c>
      <c r="E36" s="25">
        <v>3000</v>
      </c>
      <c r="F36" s="25"/>
    </row>
    <row r="37" spans="1:6" s="21" customFormat="1" ht="12.75">
      <c r="A37" s="18"/>
      <c r="B37" s="19" t="s">
        <v>41</v>
      </c>
      <c r="C37" s="18"/>
      <c r="D37" s="20">
        <f>SUM(D38)</f>
        <v>135000</v>
      </c>
      <c r="E37" s="20">
        <f>SUM(E38)</f>
        <v>135000</v>
      </c>
      <c r="F37" s="20">
        <f>SUM(F38)</f>
        <v>0</v>
      </c>
    </row>
    <row r="38" spans="1:6" s="21" customFormat="1" ht="31.5" customHeight="1">
      <c r="A38" s="22">
        <v>1</v>
      </c>
      <c r="B38" s="28" t="s">
        <v>42</v>
      </c>
      <c r="C38" s="24" t="s">
        <v>43</v>
      </c>
      <c r="D38" s="25">
        <f t="shared" si="0"/>
        <v>135000</v>
      </c>
      <c r="E38" s="25">
        <v>135000</v>
      </c>
      <c r="F38" s="25"/>
    </row>
    <row r="39" spans="1:6" s="21" customFormat="1" ht="12.75">
      <c r="A39" s="18"/>
      <c r="B39" s="19" t="s">
        <v>44</v>
      </c>
      <c r="C39" s="24"/>
      <c r="D39" s="20">
        <f>SUM(D40:D43)</f>
        <v>759000</v>
      </c>
      <c r="E39" s="20">
        <f>SUM(E40:E43)</f>
        <v>759000</v>
      </c>
      <c r="F39" s="20">
        <f>SUM(F40:F43)</f>
        <v>0</v>
      </c>
    </row>
    <row r="40" spans="1:6" s="21" customFormat="1" ht="12.75">
      <c r="A40" s="22">
        <v>1</v>
      </c>
      <c r="B40" s="29" t="s">
        <v>45</v>
      </c>
      <c r="C40" s="24" t="s">
        <v>46</v>
      </c>
      <c r="D40" s="25">
        <f t="shared" si="0"/>
        <v>400000</v>
      </c>
      <c r="E40" s="25">
        <v>400000</v>
      </c>
      <c r="F40" s="20"/>
    </row>
    <row r="41" spans="1:6" s="21" customFormat="1" ht="12.75">
      <c r="A41" s="22">
        <v>2</v>
      </c>
      <c r="B41" s="29" t="s">
        <v>47</v>
      </c>
      <c r="C41" s="24" t="s">
        <v>48</v>
      </c>
      <c r="D41" s="25">
        <f t="shared" si="0"/>
        <v>100000</v>
      </c>
      <c r="E41" s="25">
        <v>100000</v>
      </c>
      <c r="F41" s="20"/>
    </row>
    <row r="42" spans="1:6" ht="12.75">
      <c r="A42" s="22">
        <v>3</v>
      </c>
      <c r="B42" s="30" t="s">
        <v>49</v>
      </c>
      <c r="C42" s="24" t="s">
        <v>48</v>
      </c>
      <c r="D42" s="25">
        <f t="shared" si="0"/>
        <v>20000</v>
      </c>
      <c r="E42" s="31">
        <v>20000</v>
      </c>
      <c r="F42" s="20"/>
    </row>
    <row r="43" spans="1:6" ht="12.75">
      <c r="A43" s="22">
        <v>4</v>
      </c>
      <c r="B43" s="30" t="s">
        <v>50</v>
      </c>
      <c r="C43" s="24" t="s">
        <v>48</v>
      </c>
      <c r="D43" s="25">
        <f t="shared" si="0"/>
        <v>239000</v>
      </c>
      <c r="E43" s="31">
        <v>239000</v>
      </c>
      <c r="F43" s="20"/>
    </row>
    <row r="44" spans="1:6" ht="12.75">
      <c r="A44" s="22"/>
      <c r="B44" s="19" t="s">
        <v>51</v>
      </c>
      <c r="C44" s="24"/>
      <c r="D44" s="20">
        <f>D45+D50+D51</f>
        <v>8646000</v>
      </c>
      <c r="E44" s="20">
        <f>E45+E50+E51</f>
        <v>8646000</v>
      </c>
      <c r="F44" s="20">
        <f>F45+F50+F51</f>
        <v>0</v>
      </c>
    </row>
    <row r="45" spans="1:6" ht="38.25">
      <c r="A45" s="22">
        <v>1</v>
      </c>
      <c r="B45" s="23" t="s">
        <v>52</v>
      </c>
      <c r="C45" s="24"/>
      <c r="D45" s="20">
        <v>8330000</v>
      </c>
      <c r="E45" s="20">
        <v>8330000</v>
      </c>
      <c r="F45" s="20"/>
    </row>
    <row r="46" spans="1:6" ht="12.75">
      <c r="A46" s="32" t="s">
        <v>53</v>
      </c>
      <c r="B46" s="23" t="s">
        <v>54</v>
      </c>
      <c r="C46" s="24" t="s">
        <v>55</v>
      </c>
      <c r="D46" s="25">
        <f aca="true" t="shared" si="1" ref="D46:D51">E46+F46</f>
        <v>130000</v>
      </c>
      <c r="E46" s="25">
        <v>130000</v>
      </c>
      <c r="F46" s="20"/>
    </row>
    <row r="47" spans="1:6" ht="25.5">
      <c r="A47" s="32" t="s">
        <v>56</v>
      </c>
      <c r="B47" s="23" t="s">
        <v>57</v>
      </c>
      <c r="C47" s="24" t="s">
        <v>55</v>
      </c>
      <c r="D47" s="25">
        <f t="shared" si="1"/>
        <v>820000</v>
      </c>
      <c r="E47" s="25">
        <v>820000</v>
      </c>
      <c r="F47" s="20"/>
    </row>
    <row r="48" spans="1:6" ht="12.75">
      <c r="A48" s="32" t="s">
        <v>58</v>
      </c>
      <c r="B48" s="23" t="s">
        <v>59</v>
      </c>
      <c r="C48" s="24" t="s">
        <v>55</v>
      </c>
      <c r="D48" s="25">
        <f t="shared" si="1"/>
        <v>150000</v>
      </c>
      <c r="E48" s="25">
        <v>150000</v>
      </c>
      <c r="F48" s="20"/>
    </row>
    <row r="49" spans="1:6" ht="12.75">
      <c r="A49" s="32" t="s">
        <v>60</v>
      </c>
      <c r="B49" s="23" t="s">
        <v>61</v>
      </c>
      <c r="C49" s="24" t="s">
        <v>55</v>
      </c>
      <c r="D49" s="25">
        <f t="shared" si="1"/>
        <v>5200000</v>
      </c>
      <c r="E49" s="25">
        <v>5200000</v>
      </c>
      <c r="F49" s="20"/>
    </row>
    <row r="50" spans="1:6" ht="38.25">
      <c r="A50" s="22">
        <v>2</v>
      </c>
      <c r="B50" s="23" t="s">
        <v>62</v>
      </c>
      <c r="C50" s="24" t="s">
        <v>55</v>
      </c>
      <c r="D50" s="25">
        <f t="shared" si="1"/>
        <v>158000</v>
      </c>
      <c r="E50" s="25">
        <v>158000</v>
      </c>
      <c r="F50" s="20"/>
    </row>
    <row r="51" spans="1:6" ht="25.5">
      <c r="A51" s="22">
        <v>3</v>
      </c>
      <c r="B51" s="23" t="s">
        <v>63</v>
      </c>
      <c r="C51" s="24" t="s">
        <v>55</v>
      </c>
      <c r="D51" s="25">
        <f t="shared" si="1"/>
        <v>158000</v>
      </c>
      <c r="E51" s="33">
        <v>158000</v>
      </c>
      <c r="F51" s="20"/>
    </row>
    <row r="52" spans="1:6" s="21" customFormat="1" ht="12.75">
      <c r="A52" s="18"/>
      <c r="B52" s="19" t="s">
        <v>64</v>
      </c>
      <c r="C52" s="8"/>
      <c r="D52" s="20">
        <f>SUM(D53:D60)+D76</f>
        <v>85255000</v>
      </c>
      <c r="E52" s="34">
        <f>SUM(E53:E60)+E76</f>
        <v>85255000</v>
      </c>
      <c r="F52" s="20">
        <f>SUM(F53:F60)+F76</f>
        <v>0</v>
      </c>
    </row>
    <row r="53" spans="1:6" ht="12.75">
      <c r="A53" s="22">
        <v>1</v>
      </c>
      <c r="B53" s="35" t="s">
        <v>65</v>
      </c>
      <c r="C53" s="24" t="s">
        <v>66</v>
      </c>
      <c r="D53" s="36">
        <f aca="true" t="shared" si="2" ref="D53:D59">E53+F53</f>
        <v>75000</v>
      </c>
      <c r="E53" s="36">
        <v>75000</v>
      </c>
      <c r="F53" s="20"/>
    </row>
    <row r="54" spans="1:6" ht="25.5">
      <c r="A54" s="22">
        <v>2</v>
      </c>
      <c r="B54" s="35" t="s">
        <v>67</v>
      </c>
      <c r="C54" s="24" t="s">
        <v>68</v>
      </c>
      <c r="D54" s="36">
        <f t="shared" si="2"/>
        <v>318000</v>
      </c>
      <c r="E54" s="36">
        <v>318000</v>
      </c>
      <c r="F54" s="20"/>
    </row>
    <row r="55" spans="1:6" ht="25.5">
      <c r="A55" s="22">
        <v>3</v>
      </c>
      <c r="B55" s="35" t="s">
        <v>69</v>
      </c>
      <c r="C55" s="24" t="s">
        <v>68</v>
      </c>
      <c r="D55" s="36">
        <f t="shared" si="2"/>
        <v>7000</v>
      </c>
      <c r="E55" s="36">
        <v>7000</v>
      </c>
      <c r="F55" s="20"/>
    </row>
    <row r="56" spans="1:6" ht="38.25">
      <c r="A56" s="22">
        <v>4</v>
      </c>
      <c r="B56" s="35" t="s">
        <v>70</v>
      </c>
      <c r="C56" s="24" t="s">
        <v>68</v>
      </c>
      <c r="D56" s="36">
        <f t="shared" si="2"/>
        <v>11197000</v>
      </c>
      <c r="E56" s="36">
        <v>11197000</v>
      </c>
      <c r="F56" s="20"/>
    </row>
    <row r="57" spans="1:6" ht="25.5">
      <c r="A57" s="22">
        <v>5</v>
      </c>
      <c r="B57" s="35" t="s">
        <v>71</v>
      </c>
      <c r="C57" s="37" t="s">
        <v>68</v>
      </c>
      <c r="D57" s="36">
        <f t="shared" si="2"/>
        <v>55000</v>
      </c>
      <c r="E57" s="36">
        <v>55000</v>
      </c>
      <c r="F57" s="20"/>
    </row>
    <row r="58" spans="1:6" ht="25.5">
      <c r="A58" s="22">
        <v>6</v>
      </c>
      <c r="B58" s="35" t="s">
        <v>72</v>
      </c>
      <c r="C58" s="37" t="s">
        <v>73</v>
      </c>
      <c r="D58" s="36">
        <f t="shared" si="2"/>
        <v>1555000</v>
      </c>
      <c r="E58" s="36">
        <v>1555000</v>
      </c>
      <c r="F58" s="20"/>
    </row>
    <row r="59" spans="1:6" ht="12.75">
      <c r="A59" s="22">
        <v>7</v>
      </c>
      <c r="B59" s="22" t="s">
        <v>74</v>
      </c>
      <c r="C59" s="37" t="s">
        <v>68</v>
      </c>
      <c r="D59" s="36">
        <f t="shared" si="2"/>
        <v>3000</v>
      </c>
      <c r="E59" s="36">
        <v>3000</v>
      </c>
      <c r="F59" s="20"/>
    </row>
    <row r="60" spans="1:6" ht="18" customHeight="1">
      <c r="A60" s="22">
        <v>16</v>
      </c>
      <c r="B60" s="38" t="s">
        <v>75</v>
      </c>
      <c r="C60" s="18"/>
      <c r="D60" s="39">
        <f>SUM(D61:D75)</f>
        <v>1001000</v>
      </c>
      <c r="E60" s="39">
        <f>SUM(E61:E75)</f>
        <v>1001000</v>
      </c>
      <c r="F60" s="39">
        <f>SUM(F61:F75)</f>
        <v>0</v>
      </c>
    </row>
    <row r="61" spans="1:6" ht="12.75">
      <c r="A61" s="40" t="s">
        <v>76</v>
      </c>
      <c r="B61" s="35" t="s">
        <v>77</v>
      </c>
      <c r="C61" s="24" t="s">
        <v>68</v>
      </c>
      <c r="D61" s="25">
        <f>E61+F61</f>
        <v>350000</v>
      </c>
      <c r="E61" s="41">
        <v>350000</v>
      </c>
      <c r="F61" s="41"/>
    </row>
    <row r="62" spans="1:6" ht="12.75" customHeight="1">
      <c r="A62" s="40" t="s">
        <v>78</v>
      </c>
      <c r="B62" s="35" t="s">
        <v>79</v>
      </c>
      <c r="C62" s="24" t="s">
        <v>68</v>
      </c>
      <c r="D62" s="25">
        <f aca="true" t="shared" si="3" ref="D62:D75">E62+F62</f>
        <v>46000</v>
      </c>
      <c r="E62" s="41">
        <v>46000</v>
      </c>
      <c r="F62" s="41"/>
    </row>
    <row r="63" spans="1:6" ht="12.75" customHeight="1">
      <c r="A63" s="40" t="s">
        <v>80</v>
      </c>
      <c r="B63" s="35" t="s">
        <v>81</v>
      </c>
      <c r="C63" s="24" t="s">
        <v>68</v>
      </c>
      <c r="D63" s="25">
        <f t="shared" si="3"/>
        <v>31000</v>
      </c>
      <c r="E63" s="41">
        <v>31000</v>
      </c>
      <c r="F63" s="41"/>
    </row>
    <row r="64" spans="1:6" ht="12.75" customHeight="1">
      <c r="A64" s="40" t="s">
        <v>82</v>
      </c>
      <c r="B64" s="35" t="s">
        <v>83</v>
      </c>
      <c r="C64" s="24" t="s">
        <v>68</v>
      </c>
      <c r="D64" s="25">
        <f t="shared" si="3"/>
        <v>150000</v>
      </c>
      <c r="E64" s="41">
        <v>150000</v>
      </c>
      <c r="F64" s="41"/>
    </row>
    <row r="65" spans="1:6" s="42" customFormat="1" ht="12.75" customHeight="1">
      <c r="A65" s="40" t="s">
        <v>84</v>
      </c>
      <c r="B65" s="35" t="s">
        <v>85</v>
      </c>
      <c r="C65" s="24" t="s">
        <v>68</v>
      </c>
      <c r="D65" s="25">
        <f t="shared" si="3"/>
        <v>40000</v>
      </c>
      <c r="E65" s="41">
        <v>40000</v>
      </c>
      <c r="F65" s="41"/>
    </row>
    <row r="66" spans="1:6" s="42" customFormat="1" ht="12.75" customHeight="1">
      <c r="A66" s="40" t="s">
        <v>86</v>
      </c>
      <c r="B66" s="35" t="s">
        <v>87</v>
      </c>
      <c r="C66" s="24" t="s">
        <v>68</v>
      </c>
      <c r="D66" s="25">
        <f t="shared" si="3"/>
        <v>73000</v>
      </c>
      <c r="E66" s="41">
        <v>73000</v>
      </c>
      <c r="F66" s="41"/>
    </row>
    <row r="67" spans="1:6" s="42" customFormat="1" ht="12.75" customHeight="1">
      <c r="A67" s="40" t="s">
        <v>88</v>
      </c>
      <c r="B67" s="35" t="s">
        <v>89</v>
      </c>
      <c r="C67" s="24" t="s">
        <v>68</v>
      </c>
      <c r="D67" s="25">
        <f t="shared" si="3"/>
        <v>8000</v>
      </c>
      <c r="E67" s="41">
        <v>8000</v>
      </c>
      <c r="F67" s="41"/>
    </row>
    <row r="68" spans="1:6" s="42" customFormat="1" ht="12.75" customHeight="1">
      <c r="A68" s="40" t="s">
        <v>90</v>
      </c>
      <c r="B68" s="35" t="s">
        <v>91</v>
      </c>
      <c r="C68" s="24" t="s">
        <v>68</v>
      </c>
      <c r="D68" s="25">
        <f t="shared" si="3"/>
        <v>10000</v>
      </c>
      <c r="E68" s="41">
        <v>10000</v>
      </c>
      <c r="F68" s="41"/>
    </row>
    <row r="69" spans="1:6" s="42" customFormat="1" ht="12.75" customHeight="1">
      <c r="A69" s="40" t="s">
        <v>92</v>
      </c>
      <c r="B69" s="35" t="s">
        <v>93</v>
      </c>
      <c r="C69" s="24" t="s">
        <v>68</v>
      </c>
      <c r="D69" s="25">
        <f t="shared" si="3"/>
        <v>35000</v>
      </c>
      <c r="E69" s="41">
        <v>35000</v>
      </c>
      <c r="F69" s="41"/>
    </row>
    <row r="70" spans="1:6" s="42" customFormat="1" ht="12.75" customHeight="1">
      <c r="A70" s="40" t="s">
        <v>94</v>
      </c>
      <c r="B70" s="35" t="s">
        <v>95</v>
      </c>
      <c r="C70" s="24" t="s">
        <v>68</v>
      </c>
      <c r="D70" s="25">
        <f t="shared" si="3"/>
        <v>6000</v>
      </c>
      <c r="E70" s="41">
        <v>6000</v>
      </c>
      <c r="F70" s="41"/>
    </row>
    <row r="71" spans="1:6" s="42" customFormat="1" ht="13.5" customHeight="1">
      <c r="A71" s="40" t="s">
        <v>96</v>
      </c>
      <c r="B71" s="35" t="s">
        <v>97</v>
      </c>
      <c r="C71" s="24" t="s">
        <v>68</v>
      </c>
      <c r="D71" s="25">
        <f t="shared" si="3"/>
        <v>14000</v>
      </c>
      <c r="E71" s="41">
        <v>14000</v>
      </c>
      <c r="F71" s="41"/>
    </row>
    <row r="72" spans="1:6" s="42" customFormat="1" ht="15.75" customHeight="1">
      <c r="A72" s="40" t="s">
        <v>98</v>
      </c>
      <c r="B72" s="35" t="s">
        <v>99</v>
      </c>
      <c r="C72" s="24" t="s">
        <v>68</v>
      </c>
      <c r="D72" s="25">
        <f t="shared" si="3"/>
        <v>13000</v>
      </c>
      <c r="E72" s="41">
        <v>13000</v>
      </c>
      <c r="F72" s="41"/>
    </row>
    <row r="73" spans="1:6" s="42" customFormat="1" ht="12.75" customHeight="1">
      <c r="A73" s="40" t="s">
        <v>100</v>
      </c>
      <c r="B73" s="35" t="s">
        <v>101</v>
      </c>
      <c r="C73" s="24" t="s">
        <v>68</v>
      </c>
      <c r="D73" s="25">
        <f t="shared" si="3"/>
        <v>13000</v>
      </c>
      <c r="E73" s="41">
        <v>13000</v>
      </c>
      <c r="F73" s="41"/>
    </row>
    <row r="74" spans="1:6" s="42" customFormat="1" ht="12.75" customHeight="1">
      <c r="A74" s="40" t="s">
        <v>102</v>
      </c>
      <c r="B74" s="35" t="s">
        <v>103</v>
      </c>
      <c r="C74" s="24" t="s">
        <v>68</v>
      </c>
      <c r="D74" s="25">
        <f t="shared" si="3"/>
        <v>12000</v>
      </c>
      <c r="E74" s="41">
        <v>12000</v>
      </c>
      <c r="F74" s="41"/>
    </row>
    <row r="75" spans="1:6" s="42" customFormat="1" ht="12.75" customHeight="1">
      <c r="A75" s="40" t="s">
        <v>104</v>
      </c>
      <c r="B75" s="35" t="s">
        <v>105</v>
      </c>
      <c r="C75" s="24" t="s">
        <v>68</v>
      </c>
      <c r="D75" s="25">
        <f t="shared" si="3"/>
        <v>200000</v>
      </c>
      <c r="E75" s="41">
        <v>200000</v>
      </c>
      <c r="F75" s="41"/>
    </row>
    <row r="76" spans="1:6" s="45" customFormat="1" ht="12.75" customHeight="1">
      <c r="A76" s="43">
        <v>17</v>
      </c>
      <c r="B76" s="44" t="s">
        <v>106</v>
      </c>
      <c r="C76" s="8">
        <v>84</v>
      </c>
      <c r="D76" s="20">
        <f>E76+F76</f>
        <v>71044000</v>
      </c>
      <c r="E76" s="39">
        <f>71643000-360000-239000</f>
        <v>71044000</v>
      </c>
      <c r="F76" s="39"/>
    </row>
    <row r="77" spans="1:6" s="45" customFormat="1" ht="12.75" customHeight="1">
      <c r="A77" s="43"/>
      <c r="B77" s="19" t="s">
        <v>107</v>
      </c>
      <c r="C77" s="8">
        <v>87</v>
      </c>
      <c r="D77" s="39">
        <f>D78</f>
        <v>10000</v>
      </c>
      <c r="E77" s="39">
        <f>E78</f>
        <v>10000</v>
      </c>
      <c r="F77" s="39">
        <f>F78</f>
        <v>0</v>
      </c>
    </row>
    <row r="78" spans="1:6" s="45" customFormat="1" ht="12.75" customHeight="1">
      <c r="A78" s="46">
        <v>1</v>
      </c>
      <c r="B78" s="47" t="s">
        <v>108</v>
      </c>
      <c r="C78" s="24" t="s">
        <v>109</v>
      </c>
      <c r="D78" s="25">
        <f>E78+F78</f>
        <v>10000</v>
      </c>
      <c r="E78" s="41">
        <v>10000</v>
      </c>
      <c r="F78" s="39"/>
    </row>
    <row r="79" spans="1:6" ht="12.75">
      <c r="A79" s="48"/>
      <c r="B79" s="49" t="s">
        <v>110</v>
      </c>
      <c r="C79" s="50"/>
      <c r="D79" s="17">
        <f>SUM(D80:D88)</f>
        <v>256000</v>
      </c>
      <c r="E79" s="17">
        <f>SUM(E80:E88)</f>
        <v>256000</v>
      </c>
      <c r="F79" s="17">
        <f>SUM(F80:F86)</f>
        <v>0</v>
      </c>
    </row>
    <row r="80" spans="1:6" ht="12.75">
      <c r="A80" s="51" t="s">
        <v>111</v>
      </c>
      <c r="B80" s="52" t="s">
        <v>112</v>
      </c>
      <c r="C80" s="53" t="s">
        <v>113</v>
      </c>
      <c r="D80" s="25">
        <f>E80+F80</f>
        <v>60000</v>
      </c>
      <c r="E80" s="54">
        <v>60000</v>
      </c>
      <c r="F80" s="54"/>
    </row>
    <row r="81" spans="1:6" ht="12.75">
      <c r="A81" s="51" t="s">
        <v>114</v>
      </c>
      <c r="B81" s="52" t="s">
        <v>115</v>
      </c>
      <c r="C81" s="53" t="s">
        <v>113</v>
      </c>
      <c r="D81" s="25">
        <f aca="true" t="shared" si="4" ref="D81:D88">E81+F81</f>
        <v>80000</v>
      </c>
      <c r="E81" s="54">
        <v>80000</v>
      </c>
      <c r="F81" s="54"/>
    </row>
    <row r="82" spans="1:6" ht="12.75">
      <c r="A82" s="51" t="s">
        <v>116</v>
      </c>
      <c r="B82" s="52" t="s">
        <v>117</v>
      </c>
      <c r="C82" s="53" t="s">
        <v>113</v>
      </c>
      <c r="D82" s="25">
        <f t="shared" si="4"/>
        <v>15000</v>
      </c>
      <c r="E82" s="54">
        <v>15000</v>
      </c>
      <c r="F82" s="54"/>
    </row>
    <row r="83" spans="1:6" ht="12.75">
      <c r="A83" s="51" t="s">
        <v>118</v>
      </c>
      <c r="B83" s="52" t="s">
        <v>119</v>
      </c>
      <c r="C83" s="53" t="s">
        <v>120</v>
      </c>
      <c r="D83" s="25">
        <f t="shared" si="4"/>
        <v>5000</v>
      </c>
      <c r="E83" s="54">
        <v>5000</v>
      </c>
      <c r="F83" s="54"/>
    </row>
    <row r="84" spans="1:6" ht="12.75">
      <c r="A84" s="51" t="s">
        <v>121</v>
      </c>
      <c r="B84" s="52" t="s">
        <v>122</v>
      </c>
      <c r="C84" s="53" t="s">
        <v>120</v>
      </c>
      <c r="D84" s="25">
        <f t="shared" si="4"/>
        <v>10000</v>
      </c>
      <c r="E84" s="54">
        <v>10000</v>
      </c>
      <c r="F84" s="54"/>
    </row>
    <row r="85" spans="1:6" ht="12.75">
      <c r="A85" s="51" t="s">
        <v>123</v>
      </c>
      <c r="B85" s="52" t="s">
        <v>124</v>
      </c>
      <c r="C85" s="53" t="s">
        <v>113</v>
      </c>
      <c r="D85" s="25">
        <f t="shared" si="4"/>
        <v>5000</v>
      </c>
      <c r="E85" s="54">
        <v>5000</v>
      </c>
      <c r="F85" s="54"/>
    </row>
    <row r="86" spans="1:6" ht="12.75">
      <c r="A86" s="51" t="s">
        <v>125</v>
      </c>
      <c r="B86" s="52" t="s">
        <v>126</v>
      </c>
      <c r="C86" s="53" t="s">
        <v>113</v>
      </c>
      <c r="D86" s="25">
        <f t="shared" si="4"/>
        <v>15000</v>
      </c>
      <c r="E86" s="54">
        <v>15000</v>
      </c>
      <c r="F86" s="54"/>
    </row>
    <row r="87" spans="1:6" ht="12.75">
      <c r="A87" s="51" t="s">
        <v>127</v>
      </c>
      <c r="B87" s="52" t="s">
        <v>128</v>
      </c>
      <c r="C87" s="53" t="s">
        <v>113</v>
      </c>
      <c r="D87" s="25">
        <f t="shared" si="4"/>
        <v>6000</v>
      </c>
      <c r="E87" s="54">
        <v>6000</v>
      </c>
      <c r="F87" s="54"/>
    </row>
    <row r="88" spans="1:6" ht="12.75">
      <c r="A88" s="51" t="s">
        <v>129</v>
      </c>
      <c r="B88" s="52" t="s">
        <v>130</v>
      </c>
      <c r="C88" s="53" t="s">
        <v>113</v>
      </c>
      <c r="D88" s="25">
        <f t="shared" si="4"/>
        <v>60000</v>
      </c>
      <c r="E88" s="54">
        <v>60000</v>
      </c>
      <c r="F88" s="54"/>
    </row>
    <row r="89" spans="1:6" ht="12.75">
      <c r="A89" s="48"/>
      <c r="B89" s="49" t="s">
        <v>131</v>
      </c>
      <c r="C89" s="49"/>
      <c r="D89" s="55">
        <f>D90</f>
        <v>27000</v>
      </c>
      <c r="E89" s="55">
        <f>E90</f>
        <v>27000</v>
      </c>
      <c r="F89" s="55">
        <f>F90</f>
        <v>0</v>
      </c>
    </row>
    <row r="90" spans="1:6" ht="12.75">
      <c r="A90" s="51" t="s">
        <v>111</v>
      </c>
      <c r="B90" s="52" t="s">
        <v>132</v>
      </c>
      <c r="C90" s="53" t="s">
        <v>113</v>
      </c>
      <c r="D90" s="25">
        <f>E90</f>
        <v>27000</v>
      </c>
      <c r="E90" s="54">
        <v>27000</v>
      </c>
      <c r="F90" s="54"/>
    </row>
    <row r="91" spans="1:6" s="42" customFormat="1" ht="25.5">
      <c r="A91" s="56"/>
      <c r="B91" s="57" t="s">
        <v>133</v>
      </c>
      <c r="C91" s="58"/>
      <c r="D91" s="59">
        <f>D93+D92</f>
        <v>4000</v>
      </c>
      <c r="E91" s="59">
        <f>E93+E92</f>
        <v>4000</v>
      </c>
      <c r="F91" s="59">
        <f>F93+F92</f>
        <v>0</v>
      </c>
    </row>
    <row r="92" spans="1:6" s="63" customFormat="1" ht="12.75">
      <c r="A92" s="60">
        <v>1</v>
      </c>
      <c r="B92" s="60" t="s">
        <v>134</v>
      </c>
      <c r="C92" s="61" t="s">
        <v>135</v>
      </c>
      <c r="D92" s="25">
        <f>E92+F92</f>
        <v>2000</v>
      </c>
      <c r="E92" s="25">
        <v>2000</v>
      </c>
      <c r="F92" s="62"/>
    </row>
    <row r="93" spans="1:6" s="42" customFormat="1" ht="12.75">
      <c r="A93" s="64">
        <v>2</v>
      </c>
      <c r="B93" s="60" t="s">
        <v>136</v>
      </c>
      <c r="C93" s="61" t="s">
        <v>135</v>
      </c>
      <c r="D93" s="25">
        <f>E93+F93</f>
        <v>2000</v>
      </c>
      <c r="E93" s="25">
        <v>2000</v>
      </c>
      <c r="F93" s="25"/>
    </row>
    <row r="94" spans="1:6" s="42" customFormat="1" ht="12.75">
      <c r="A94" s="65"/>
      <c r="B94" s="49" t="s">
        <v>137</v>
      </c>
      <c r="C94" s="66"/>
      <c r="D94" s="17">
        <f>D95+D144</f>
        <v>35624000</v>
      </c>
      <c r="E94" s="17">
        <f>E95+E144</f>
        <v>15066000</v>
      </c>
      <c r="F94" s="17">
        <f>F95+F144</f>
        <v>20558000</v>
      </c>
    </row>
    <row r="95" spans="1:6" s="42" customFormat="1" ht="12.75">
      <c r="A95" s="67"/>
      <c r="B95" s="68" t="s">
        <v>138</v>
      </c>
      <c r="C95" s="67">
        <v>66</v>
      </c>
      <c r="D95" s="69">
        <f>SUM(D96:D143)</f>
        <v>28899000</v>
      </c>
      <c r="E95" s="69">
        <f>SUM(E96:E143)</f>
        <v>9634000</v>
      </c>
      <c r="F95" s="69">
        <f>SUM(F96:F143)</f>
        <v>19265000</v>
      </c>
    </row>
    <row r="96" spans="1:6" s="42" customFormat="1" ht="12.75">
      <c r="A96" s="70">
        <v>1</v>
      </c>
      <c r="B96" s="60" t="s">
        <v>139</v>
      </c>
      <c r="C96" s="71" t="s">
        <v>140</v>
      </c>
      <c r="D96" s="25">
        <f>E96+F96</f>
        <v>6000000</v>
      </c>
      <c r="E96" s="25">
        <f>1500000</f>
        <v>1500000</v>
      </c>
      <c r="F96" s="72">
        <v>4500000</v>
      </c>
    </row>
    <row r="97" spans="1:6" s="42" customFormat="1" ht="38.25">
      <c r="A97" s="70">
        <v>2</v>
      </c>
      <c r="B97" s="60" t="s">
        <v>141</v>
      </c>
      <c r="C97" s="71" t="s">
        <v>43</v>
      </c>
      <c r="D97" s="25">
        <f aca="true" t="shared" si="5" ref="D97:D143">E97+F97</f>
        <v>94000</v>
      </c>
      <c r="E97" s="25">
        <v>94000</v>
      </c>
      <c r="F97" s="72">
        <v>0</v>
      </c>
    </row>
    <row r="98" spans="1:6" s="42" customFormat="1" ht="25.5">
      <c r="A98" s="70">
        <v>3</v>
      </c>
      <c r="B98" s="60" t="s">
        <v>142</v>
      </c>
      <c r="C98" s="71" t="s">
        <v>43</v>
      </c>
      <c r="D98" s="25">
        <f t="shared" si="5"/>
        <v>100000</v>
      </c>
      <c r="E98" s="25">
        <v>100000</v>
      </c>
      <c r="F98" s="72">
        <v>0</v>
      </c>
    </row>
    <row r="99" spans="1:6" s="42" customFormat="1" ht="25.5">
      <c r="A99" s="70">
        <v>4</v>
      </c>
      <c r="B99" s="60" t="s">
        <v>143</v>
      </c>
      <c r="C99" s="71" t="s">
        <v>43</v>
      </c>
      <c r="D99" s="25">
        <f t="shared" si="5"/>
        <v>100000</v>
      </c>
      <c r="E99" s="25">
        <v>100000</v>
      </c>
      <c r="F99" s="72">
        <v>0</v>
      </c>
    </row>
    <row r="100" spans="1:6" s="42" customFormat="1" ht="25.5">
      <c r="A100" s="70">
        <v>5</v>
      </c>
      <c r="B100" s="60" t="s">
        <v>144</v>
      </c>
      <c r="C100" s="71" t="s">
        <v>43</v>
      </c>
      <c r="D100" s="25">
        <f t="shared" si="5"/>
        <v>100000</v>
      </c>
      <c r="E100" s="25">
        <v>100000</v>
      </c>
      <c r="F100" s="72">
        <v>0</v>
      </c>
    </row>
    <row r="101" spans="1:6" s="42" customFormat="1" ht="14.25" customHeight="1">
      <c r="A101" s="70">
        <v>6</v>
      </c>
      <c r="B101" s="60" t="s">
        <v>145</v>
      </c>
      <c r="C101" s="71" t="s">
        <v>140</v>
      </c>
      <c r="D101" s="25">
        <f t="shared" si="5"/>
        <v>50000</v>
      </c>
      <c r="E101" s="25">
        <v>50000</v>
      </c>
      <c r="F101" s="72">
        <v>0</v>
      </c>
    </row>
    <row r="102" spans="1:6" s="42" customFormat="1" ht="25.5">
      <c r="A102" s="70">
        <v>7</v>
      </c>
      <c r="B102" s="60" t="s">
        <v>146</v>
      </c>
      <c r="C102" s="71" t="s">
        <v>140</v>
      </c>
      <c r="D102" s="25">
        <f t="shared" si="5"/>
        <v>50000</v>
      </c>
      <c r="E102" s="25">
        <v>50000</v>
      </c>
      <c r="F102" s="72">
        <v>0</v>
      </c>
    </row>
    <row r="103" spans="1:6" s="42" customFormat="1" ht="12.75">
      <c r="A103" s="70">
        <v>8</v>
      </c>
      <c r="B103" s="60" t="s">
        <v>147</v>
      </c>
      <c r="C103" s="71" t="s">
        <v>140</v>
      </c>
      <c r="D103" s="25">
        <f t="shared" si="5"/>
        <v>50000</v>
      </c>
      <c r="E103" s="25">
        <v>50000</v>
      </c>
      <c r="F103" s="72">
        <v>0</v>
      </c>
    </row>
    <row r="104" spans="1:6" s="42" customFormat="1" ht="25.5">
      <c r="A104" s="70">
        <v>9</v>
      </c>
      <c r="B104" s="60" t="s">
        <v>148</v>
      </c>
      <c r="C104" s="71" t="s">
        <v>140</v>
      </c>
      <c r="D104" s="25">
        <f t="shared" si="5"/>
        <v>20000</v>
      </c>
      <c r="E104" s="25">
        <v>20000</v>
      </c>
      <c r="F104" s="72">
        <v>0</v>
      </c>
    </row>
    <row r="105" spans="1:6" s="42" customFormat="1" ht="12.75">
      <c r="A105" s="70">
        <v>10</v>
      </c>
      <c r="B105" s="60" t="s">
        <v>149</v>
      </c>
      <c r="C105" s="71" t="s">
        <v>43</v>
      </c>
      <c r="D105" s="25">
        <f t="shared" si="5"/>
        <v>565000</v>
      </c>
      <c r="E105" s="25">
        <v>565000</v>
      </c>
      <c r="F105" s="72">
        <v>0</v>
      </c>
    </row>
    <row r="106" spans="1:6" s="42" customFormat="1" ht="25.5">
      <c r="A106" s="70">
        <v>11</v>
      </c>
      <c r="B106" s="60" t="s">
        <v>150</v>
      </c>
      <c r="C106" s="71" t="s">
        <v>43</v>
      </c>
      <c r="D106" s="25">
        <f t="shared" si="5"/>
        <v>950000</v>
      </c>
      <c r="E106" s="25">
        <v>950000</v>
      </c>
      <c r="F106" s="72">
        <v>0</v>
      </c>
    </row>
    <row r="107" spans="1:6" s="42" customFormat="1" ht="25.5">
      <c r="A107" s="70">
        <v>12</v>
      </c>
      <c r="B107" s="60" t="s">
        <v>151</v>
      </c>
      <c r="C107" s="71" t="s">
        <v>43</v>
      </c>
      <c r="D107" s="25">
        <f t="shared" si="5"/>
        <v>11111000</v>
      </c>
      <c r="E107" s="25">
        <f>1111000</f>
        <v>1111000</v>
      </c>
      <c r="F107" s="72">
        <v>10000000</v>
      </c>
    </row>
    <row r="108" spans="1:6" s="42" customFormat="1" ht="25.5">
      <c r="A108" s="70">
        <v>13</v>
      </c>
      <c r="B108" s="60" t="s">
        <v>152</v>
      </c>
      <c r="C108" s="71" t="s">
        <v>43</v>
      </c>
      <c r="D108" s="25">
        <f t="shared" si="5"/>
        <v>680000</v>
      </c>
      <c r="E108" s="25">
        <v>680000</v>
      </c>
      <c r="F108" s="72">
        <v>0</v>
      </c>
    </row>
    <row r="109" spans="1:6" s="42" customFormat="1" ht="12.75">
      <c r="A109" s="70">
        <v>14</v>
      </c>
      <c r="B109" s="60" t="s">
        <v>153</v>
      </c>
      <c r="C109" s="71" t="s">
        <v>43</v>
      </c>
      <c r="D109" s="25">
        <f t="shared" si="5"/>
        <v>805000</v>
      </c>
      <c r="E109" s="25">
        <v>805000</v>
      </c>
      <c r="F109" s="72">
        <v>0</v>
      </c>
    </row>
    <row r="110" spans="1:6" s="42" customFormat="1" ht="25.5">
      <c r="A110" s="70">
        <v>15</v>
      </c>
      <c r="B110" s="60" t="s">
        <v>154</v>
      </c>
      <c r="C110" s="71" t="s">
        <v>43</v>
      </c>
      <c r="D110" s="25">
        <f t="shared" si="5"/>
        <v>805000</v>
      </c>
      <c r="E110" s="25">
        <v>805000</v>
      </c>
      <c r="F110" s="72">
        <v>0</v>
      </c>
    </row>
    <row r="111" spans="1:6" s="42" customFormat="1" ht="12.75">
      <c r="A111" s="70">
        <v>16</v>
      </c>
      <c r="B111" s="60" t="s">
        <v>155</v>
      </c>
      <c r="C111" s="71" t="s">
        <v>43</v>
      </c>
      <c r="D111" s="25">
        <f t="shared" si="5"/>
        <v>100000</v>
      </c>
      <c r="E111" s="25">
        <v>100000</v>
      </c>
      <c r="F111" s="72">
        <v>0</v>
      </c>
    </row>
    <row r="112" spans="1:6" s="42" customFormat="1" ht="12.75">
      <c r="A112" s="70">
        <v>17</v>
      </c>
      <c r="B112" s="60" t="s">
        <v>156</v>
      </c>
      <c r="C112" s="71" t="s">
        <v>43</v>
      </c>
      <c r="D112" s="25">
        <f t="shared" si="5"/>
        <v>470000</v>
      </c>
      <c r="E112" s="25"/>
      <c r="F112" s="72">
        <v>470000</v>
      </c>
    </row>
    <row r="113" spans="1:6" s="42" customFormat="1" ht="12.75">
      <c r="A113" s="70">
        <v>18</v>
      </c>
      <c r="B113" s="60" t="s">
        <v>157</v>
      </c>
      <c r="C113" s="71" t="s">
        <v>43</v>
      </c>
      <c r="D113" s="25">
        <f t="shared" si="5"/>
        <v>118000</v>
      </c>
      <c r="E113" s="25"/>
      <c r="F113" s="72">
        <v>118000</v>
      </c>
    </row>
    <row r="114" spans="1:6" s="42" customFormat="1" ht="12.75">
      <c r="A114" s="70">
        <v>19</v>
      </c>
      <c r="B114" s="60" t="s">
        <v>158</v>
      </c>
      <c r="C114" s="71" t="s">
        <v>43</v>
      </c>
      <c r="D114" s="25">
        <f t="shared" si="5"/>
        <v>400000</v>
      </c>
      <c r="E114" s="25">
        <v>14000</v>
      </c>
      <c r="F114" s="72">
        <v>386000</v>
      </c>
    </row>
    <row r="115" spans="1:6" s="42" customFormat="1" ht="12.75">
      <c r="A115" s="70">
        <v>20</v>
      </c>
      <c r="B115" s="60" t="s">
        <v>159</v>
      </c>
      <c r="C115" s="71" t="s">
        <v>43</v>
      </c>
      <c r="D115" s="25">
        <f t="shared" si="5"/>
        <v>160000</v>
      </c>
      <c r="E115" s="25"/>
      <c r="F115" s="72">
        <v>160000</v>
      </c>
    </row>
    <row r="116" spans="1:6" s="42" customFormat="1" ht="12.75">
      <c r="A116" s="70">
        <v>21</v>
      </c>
      <c r="B116" s="60" t="s">
        <v>160</v>
      </c>
      <c r="C116" s="71" t="s">
        <v>43</v>
      </c>
      <c r="D116" s="25">
        <f t="shared" si="5"/>
        <v>200000</v>
      </c>
      <c r="E116" s="25">
        <v>200000</v>
      </c>
      <c r="F116" s="72">
        <v>0</v>
      </c>
    </row>
    <row r="117" spans="1:6" s="42" customFormat="1" ht="12.75">
      <c r="A117" s="70">
        <v>22</v>
      </c>
      <c r="B117" s="60" t="s">
        <v>161</v>
      </c>
      <c r="C117" s="71" t="s">
        <v>43</v>
      </c>
      <c r="D117" s="25">
        <f t="shared" si="5"/>
        <v>500000</v>
      </c>
      <c r="E117" s="25">
        <v>500000</v>
      </c>
      <c r="F117" s="72">
        <v>0</v>
      </c>
    </row>
    <row r="118" spans="1:6" s="42" customFormat="1" ht="12.75">
      <c r="A118" s="70">
        <v>23</v>
      </c>
      <c r="B118" s="60" t="s">
        <v>162</v>
      </c>
      <c r="C118" s="71" t="s">
        <v>43</v>
      </c>
      <c r="D118" s="25">
        <f t="shared" si="5"/>
        <v>200000</v>
      </c>
      <c r="E118" s="25">
        <v>200000</v>
      </c>
      <c r="F118" s="72">
        <v>0</v>
      </c>
    </row>
    <row r="119" spans="1:6" s="42" customFormat="1" ht="12.75">
      <c r="A119" s="70">
        <v>24</v>
      </c>
      <c r="B119" s="60" t="s">
        <v>163</v>
      </c>
      <c r="C119" s="71" t="s">
        <v>43</v>
      </c>
      <c r="D119" s="25">
        <f t="shared" si="5"/>
        <v>50000</v>
      </c>
      <c r="E119" s="25">
        <v>50000</v>
      </c>
      <c r="F119" s="72">
        <v>0</v>
      </c>
    </row>
    <row r="120" spans="1:6" s="42" customFormat="1" ht="12.75">
      <c r="A120" s="70">
        <v>25</v>
      </c>
      <c r="B120" s="60" t="s">
        <v>164</v>
      </c>
      <c r="C120" s="71" t="s">
        <v>43</v>
      </c>
      <c r="D120" s="25">
        <f t="shared" si="5"/>
        <v>120000</v>
      </c>
      <c r="E120" s="25">
        <v>120000</v>
      </c>
      <c r="F120" s="72">
        <v>0</v>
      </c>
    </row>
    <row r="121" spans="1:6" s="42" customFormat="1" ht="12.75">
      <c r="A121" s="70">
        <v>26</v>
      </c>
      <c r="B121" s="60" t="s">
        <v>165</v>
      </c>
      <c r="C121" s="71" t="s">
        <v>43</v>
      </c>
      <c r="D121" s="25">
        <f t="shared" si="5"/>
        <v>103000</v>
      </c>
      <c r="E121" s="25">
        <v>6000</v>
      </c>
      <c r="F121" s="72">
        <v>97000</v>
      </c>
    </row>
    <row r="122" spans="1:6" s="42" customFormat="1" ht="12.75">
      <c r="A122" s="70">
        <v>27</v>
      </c>
      <c r="B122" s="60" t="s">
        <v>166</v>
      </c>
      <c r="C122" s="71" t="s">
        <v>43</v>
      </c>
      <c r="D122" s="25">
        <f t="shared" si="5"/>
        <v>650000</v>
      </c>
      <c r="E122" s="25"/>
      <c r="F122" s="72">
        <v>650000</v>
      </c>
    </row>
    <row r="123" spans="1:6" s="42" customFormat="1" ht="12.75">
      <c r="A123" s="70">
        <v>28</v>
      </c>
      <c r="B123" s="60" t="s">
        <v>167</v>
      </c>
      <c r="C123" s="71" t="s">
        <v>43</v>
      </c>
      <c r="D123" s="25">
        <f t="shared" si="5"/>
        <v>150000</v>
      </c>
      <c r="E123" s="25"/>
      <c r="F123" s="72">
        <v>150000</v>
      </c>
    </row>
    <row r="124" spans="1:6" s="42" customFormat="1" ht="12.75">
      <c r="A124" s="70">
        <v>29</v>
      </c>
      <c r="B124" s="60" t="s">
        <v>168</v>
      </c>
      <c r="C124" s="71" t="s">
        <v>43</v>
      </c>
      <c r="D124" s="25">
        <f t="shared" si="5"/>
        <v>100000</v>
      </c>
      <c r="E124" s="25"/>
      <c r="F124" s="72">
        <v>100000</v>
      </c>
    </row>
    <row r="125" spans="1:6" s="42" customFormat="1" ht="12.75">
      <c r="A125" s="70">
        <v>30</v>
      </c>
      <c r="B125" s="60" t="s">
        <v>169</v>
      </c>
      <c r="C125" s="71" t="s">
        <v>43</v>
      </c>
      <c r="D125" s="25">
        <f t="shared" si="5"/>
        <v>100000</v>
      </c>
      <c r="E125" s="25"/>
      <c r="F125" s="72">
        <v>100000</v>
      </c>
    </row>
    <row r="126" spans="1:6" s="42" customFormat="1" ht="12.75">
      <c r="A126" s="70">
        <v>31</v>
      </c>
      <c r="B126" s="60" t="s">
        <v>170</v>
      </c>
      <c r="C126" s="71" t="s">
        <v>43</v>
      </c>
      <c r="D126" s="25">
        <f t="shared" si="5"/>
        <v>230000</v>
      </c>
      <c r="E126" s="25"/>
      <c r="F126" s="72">
        <v>230000</v>
      </c>
    </row>
    <row r="127" spans="1:6" s="42" customFormat="1" ht="12.75">
      <c r="A127" s="70">
        <v>32</v>
      </c>
      <c r="B127" s="60" t="s">
        <v>171</v>
      </c>
      <c r="C127" s="71" t="s">
        <v>43</v>
      </c>
      <c r="D127" s="25">
        <f t="shared" si="5"/>
        <v>320000</v>
      </c>
      <c r="E127" s="25"/>
      <c r="F127" s="72">
        <v>320000</v>
      </c>
    </row>
    <row r="128" spans="1:6" s="42" customFormat="1" ht="25.5">
      <c r="A128" s="70">
        <v>33</v>
      </c>
      <c r="B128" s="60" t="s">
        <v>172</v>
      </c>
      <c r="C128" s="71" t="s">
        <v>43</v>
      </c>
      <c r="D128" s="25">
        <f t="shared" si="5"/>
        <v>375000</v>
      </c>
      <c r="E128" s="25"/>
      <c r="F128" s="72">
        <v>375000</v>
      </c>
    </row>
    <row r="129" spans="1:6" s="42" customFormat="1" ht="12.75">
      <c r="A129" s="70">
        <v>34</v>
      </c>
      <c r="B129" s="60" t="s">
        <v>173</v>
      </c>
      <c r="C129" s="71" t="s">
        <v>43</v>
      </c>
      <c r="D129" s="25">
        <f t="shared" si="5"/>
        <v>375000</v>
      </c>
      <c r="E129" s="25"/>
      <c r="F129" s="72">
        <v>375000</v>
      </c>
    </row>
    <row r="130" spans="1:6" s="42" customFormat="1" ht="41.25" customHeight="1">
      <c r="A130" s="70">
        <v>35</v>
      </c>
      <c r="B130" s="60" t="s">
        <v>174</v>
      </c>
      <c r="C130" s="71" t="s">
        <v>43</v>
      </c>
      <c r="D130" s="25">
        <f t="shared" si="5"/>
        <v>741000</v>
      </c>
      <c r="E130" s="25">
        <v>634000</v>
      </c>
      <c r="F130" s="72">
        <v>107000</v>
      </c>
    </row>
    <row r="131" spans="1:6" s="42" customFormat="1" ht="51">
      <c r="A131" s="70">
        <v>36</v>
      </c>
      <c r="B131" s="60" t="s">
        <v>175</v>
      </c>
      <c r="C131" s="71" t="s">
        <v>43</v>
      </c>
      <c r="D131" s="25">
        <f t="shared" si="5"/>
        <v>387000</v>
      </c>
      <c r="E131" s="25"/>
      <c r="F131" s="72">
        <v>387000</v>
      </c>
    </row>
    <row r="132" spans="1:6" s="42" customFormat="1" ht="12.75">
      <c r="A132" s="70">
        <v>37</v>
      </c>
      <c r="B132" s="60" t="s">
        <v>176</v>
      </c>
      <c r="C132" s="71" t="s">
        <v>43</v>
      </c>
      <c r="D132" s="25">
        <f t="shared" si="5"/>
        <v>260000</v>
      </c>
      <c r="E132" s="25"/>
      <c r="F132" s="72">
        <v>260000</v>
      </c>
    </row>
    <row r="133" spans="1:6" s="42" customFormat="1" ht="12.75">
      <c r="A133" s="70">
        <v>38</v>
      </c>
      <c r="B133" s="60" t="s">
        <v>177</v>
      </c>
      <c r="C133" s="71" t="s">
        <v>43</v>
      </c>
      <c r="D133" s="25">
        <f t="shared" si="5"/>
        <v>395000</v>
      </c>
      <c r="E133" s="25"/>
      <c r="F133" s="72">
        <v>395000</v>
      </c>
    </row>
    <row r="134" spans="1:6" s="42" customFormat="1" ht="25.5">
      <c r="A134" s="70">
        <v>39</v>
      </c>
      <c r="B134" s="60" t="s">
        <v>178</v>
      </c>
      <c r="C134" s="71" t="s">
        <v>43</v>
      </c>
      <c r="D134" s="25">
        <f t="shared" si="5"/>
        <v>85000</v>
      </c>
      <c r="E134" s="25"/>
      <c r="F134" s="72">
        <v>85000</v>
      </c>
    </row>
    <row r="135" spans="1:6" s="42" customFormat="1" ht="25.5">
      <c r="A135" s="70">
        <v>40</v>
      </c>
      <c r="B135" s="60" t="s">
        <v>179</v>
      </c>
      <c r="C135" s="71" t="s">
        <v>43</v>
      </c>
      <c r="D135" s="25">
        <f t="shared" si="5"/>
        <v>140000</v>
      </c>
      <c r="E135" s="25">
        <v>140000</v>
      </c>
      <c r="F135" s="72">
        <v>0</v>
      </c>
    </row>
    <row r="136" spans="1:6" s="42" customFormat="1" ht="12.75">
      <c r="A136" s="70">
        <v>41</v>
      </c>
      <c r="B136" s="60" t="s">
        <v>180</v>
      </c>
      <c r="C136" s="71" t="s">
        <v>43</v>
      </c>
      <c r="D136" s="25">
        <f t="shared" si="5"/>
        <v>120000</v>
      </c>
      <c r="E136" s="25">
        <v>120000</v>
      </c>
      <c r="F136" s="72">
        <v>0</v>
      </c>
    </row>
    <row r="137" spans="1:6" s="42" customFormat="1" ht="12.75">
      <c r="A137" s="70">
        <v>42</v>
      </c>
      <c r="B137" s="60" t="s">
        <v>181</v>
      </c>
      <c r="C137" s="71" t="s">
        <v>43</v>
      </c>
      <c r="D137" s="25">
        <f t="shared" si="5"/>
        <v>35000</v>
      </c>
      <c r="E137" s="25">
        <v>35000</v>
      </c>
      <c r="F137" s="72">
        <v>0</v>
      </c>
    </row>
    <row r="138" spans="1:6" s="42" customFormat="1" ht="25.5">
      <c r="A138" s="70">
        <v>43</v>
      </c>
      <c r="B138" s="60" t="s">
        <v>182</v>
      </c>
      <c r="C138" s="71" t="s">
        <v>43</v>
      </c>
      <c r="D138" s="25">
        <f t="shared" si="5"/>
        <v>25000</v>
      </c>
      <c r="E138" s="25">
        <v>25000</v>
      </c>
      <c r="F138" s="72">
        <v>0</v>
      </c>
    </row>
    <row r="139" spans="1:6" s="42" customFormat="1" ht="12.75">
      <c r="A139" s="70">
        <v>44</v>
      </c>
      <c r="B139" s="60" t="s">
        <v>183</v>
      </c>
      <c r="C139" s="71" t="s">
        <v>43</v>
      </c>
      <c r="D139" s="25">
        <f t="shared" si="5"/>
        <v>25000</v>
      </c>
      <c r="E139" s="25">
        <v>25000</v>
      </c>
      <c r="F139" s="72">
        <v>0</v>
      </c>
    </row>
    <row r="140" spans="1:6" s="42" customFormat="1" ht="12.75">
      <c r="A140" s="70">
        <v>45</v>
      </c>
      <c r="B140" s="60" t="s">
        <v>184</v>
      </c>
      <c r="C140" s="71" t="s">
        <v>43</v>
      </c>
      <c r="D140" s="25">
        <f t="shared" si="5"/>
        <v>25000</v>
      </c>
      <c r="E140" s="25">
        <v>25000</v>
      </c>
      <c r="F140" s="72">
        <v>0</v>
      </c>
    </row>
    <row r="141" spans="1:6" s="42" customFormat="1" ht="12.75">
      <c r="A141" s="70">
        <v>46</v>
      </c>
      <c r="B141" s="60" t="s">
        <v>185</v>
      </c>
      <c r="C141" s="71" t="s">
        <v>43</v>
      </c>
      <c r="D141" s="25">
        <f t="shared" si="5"/>
        <v>25000</v>
      </c>
      <c r="E141" s="25">
        <v>25000</v>
      </c>
      <c r="F141" s="72">
        <v>0</v>
      </c>
    </row>
    <row r="142" spans="1:6" s="42" customFormat="1" ht="12.75">
      <c r="A142" s="70">
        <v>47</v>
      </c>
      <c r="B142" s="60" t="s">
        <v>186</v>
      </c>
      <c r="C142" s="71" t="s">
        <v>43</v>
      </c>
      <c r="D142" s="25">
        <f t="shared" si="5"/>
        <v>5000</v>
      </c>
      <c r="E142" s="25">
        <v>5000</v>
      </c>
      <c r="F142" s="72">
        <v>0</v>
      </c>
    </row>
    <row r="143" spans="1:6" s="42" customFormat="1" ht="12.75">
      <c r="A143" s="70">
        <v>48</v>
      </c>
      <c r="B143" s="60" t="s">
        <v>187</v>
      </c>
      <c r="C143" s="71" t="s">
        <v>43</v>
      </c>
      <c r="D143" s="25">
        <f t="shared" si="5"/>
        <v>430000</v>
      </c>
      <c r="E143" s="25">
        <v>430000</v>
      </c>
      <c r="F143" s="72">
        <v>0</v>
      </c>
    </row>
    <row r="144" spans="1:6" s="42" customFormat="1" ht="12.75">
      <c r="A144" s="73"/>
      <c r="B144" s="68" t="s">
        <v>188</v>
      </c>
      <c r="C144" s="74">
        <v>66</v>
      </c>
      <c r="D144" s="69">
        <f>SUM(D145:D163)</f>
        <v>6725000</v>
      </c>
      <c r="E144" s="69">
        <f>SUM(E145:E163)</f>
        <v>5432000</v>
      </c>
      <c r="F144" s="69">
        <f>SUM(F145:F163)</f>
        <v>1293000</v>
      </c>
    </row>
    <row r="145" spans="1:6" s="42" customFormat="1" ht="12.75">
      <c r="A145" s="75">
        <v>1</v>
      </c>
      <c r="B145" s="60" t="s">
        <v>189</v>
      </c>
      <c r="C145" s="76" t="s">
        <v>43</v>
      </c>
      <c r="D145" s="77">
        <f>E145+F145</f>
        <v>4700000</v>
      </c>
      <c r="E145" s="77">
        <v>4700000</v>
      </c>
      <c r="F145" s="77"/>
    </row>
    <row r="146" spans="1:6" s="42" customFormat="1" ht="12.75">
      <c r="A146" s="75" t="s">
        <v>114</v>
      </c>
      <c r="B146" s="60" t="s">
        <v>190</v>
      </c>
      <c r="C146" s="76" t="s">
        <v>43</v>
      </c>
      <c r="D146" s="77">
        <f aca="true" t="shared" si="6" ref="D146:D163">E146+F146</f>
        <v>180000</v>
      </c>
      <c r="E146" s="77">
        <v>180000</v>
      </c>
      <c r="F146" s="77"/>
    </row>
    <row r="147" spans="1:6" s="42" customFormat="1" ht="12.75">
      <c r="A147" s="75" t="s">
        <v>116</v>
      </c>
      <c r="B147" s="60" t="s">
        <v>191</v>
      </c>
      <c r="C147" s="76" t="s">
        <v>43</v>
      </c>
      <c r="D147" s="77">
        <f t="shared" si="6"/>
        <v>260000</v>
      </c>
      <c r="E147" s="77">
        <v>260000</v>
      </c>
      <c r="F147" s="77"/>
    </row>
    <row r="148" spans="1:6" s="42" customFormat="1" ht="12.75">
      <c r="A148" s="75" t="s">
        <v>118</v>
      </c>
      <c r="B148" s="60" t="s">
        <v>192</v>
      </c>
      <c r="C148" s="76" t="s">
        <v>43</v>
      </c>
      <c r="D148" s="77">
        <f t="shared" si="6"/>
        <v>180000</v>
      </c>
      <c r="E148" s="77">
        <v>180000</v>
      </c>
      <c r="F148" s="77"/>
    </row>
    <row r="149" spans="1:6" s="42" customFormat="1" ht="12.75">
      <c r="A149" s="75" t="s">
        <v>121</v>
      </c>
      <c r="B149" s="60" t="s">
        <v>193</v>
      </c>
      <c r="C149" s="76" t="s">
        <v>43</v>
      </c>
      <c r="D149" s="77">
        <f t="shared" si="6"/>
        <v>112000</v>
      </c>
      <c r="E149" s="77">
        <v>112000</v>
      </c>
      <c r="F149" s="77"/>
    </row>
    <row r="150" spans="1:6" s="42" customFormat="1" ht="12.75">
      <c r="A150" s="75" t="s">
        <v>123</v>
      </c>
      <c r="B150" s="60" t="s">
        <v>194</v>
      </c>
      <c r="C150" s="76" t="s">
        <v>43</v>
      </c>
      <c r="D150" s="77">
        <f t="shared" si="6"/>
        <v>70000</v>
      </c>
      <c r="E150" s="77"/>
      <c r="F150" s="77">
        <v>70000</v>
      </c>
    </row>
    <row r="151" spans="1:6" s="42" customFormat="1" ht="12.75">
      <c r="A151" s="75" t="s">
        <v>125</v>
      </c>
      <c r="B151" s="60" t="s">
        <v>195</v>
      </c>
      <c r="C151" s="76" t="s">
        <v>43</v>
      </c>
      <c r="D151" s="77">
        <f t="shared" si="6"/>
        <v>80000</v>
      </c>
      <c r="E151" s="77"/>
      <c r="F151" s="77">
        <v>80000</v>
      </c>
    </row>
    <row r="152" spans="1:6" s="42" customFormat="1" ht="12.75">
      <c r="A152" s="75" t="s">
        <v>127</v>
      </c>
      <c r="B152" s="60" t="s">
        <v>196</v>
      </c>
      <c r="C152" s="76" t="s">
        <v>43</v>
      </c>
      <c r="D152" s="77">
        <f t="shared" si="6"/>
        <v>25000</v>
      </c>
      <c r="E152" s="77"/>
      <c r="F152" s="77">
        <v>25000</v>
      </c>
    </row>
    <row r="153" spans="1:6" s="42" customFormat="1" ht="12.75">
      <c r="A153" s="75" t="s">
        <v>129</v>
      </c>
      <c r="B153" s="60" t="s">
        <v>197</v>
      </c>
      <c r="C153" s="76" t="s">
        <v>43</v>
      </c>
      <c r="D153" s="77">
        <f t="shared" si="6"/>
        <v>10000</v>
      </c>
      <c r="E153" s="77"/>
      <c r="F153" s="77">
        <v>10000</v>
      </c>
    </row>
    <row r="154" spans="1:6" s="42" customFormat="1" ht="12.75">
      <c r="A154" s="75" t="s">
        <v>198</v>
      </c>
      <c r="B154" s="60" t="s">
        <v>199</v>
      </c>
      <c r="C154" s="76" t="s">
        <v>43</v>
      </c>
      <c r="D154" s="77">
        <f t="shared" si="6"/>
        <v>100000</v>
      </c>
      <c r="E154" s="77"/>
      <c r="F154" s="77">
        <v>100000</v>
      </c>
    </row>
    <row r="155" spans="1:6" s="42" customFormat="1" ht="12.75">
      <c r="A155" s="75" t="s">
        <v>200</v>
      </c>
      <c r="B155" s="60" t="s">
        <v>201</v>
      </c>
      <c r="C155" s="76" t="s">
        <v>43</v>
      </c>
      <c r="D155" s="77">
        <f t="shared" si="6"/>
        <v>100000</v>
      </c>
      <c r="E155" s="77"/>
      <c r="F155" s="77">
        <v>100000</v>
      </c>
    </row>
    <row r="156" spans="1:6" s="42" customFormat="1" ht="12.75">
      <c r="A156" s="75" t="s">
        <v>202</v>
      </c>
      <c r="B156" s="60" t="s">
        <v>203</v>
      </c>
      <c r="C156" s="76" t="s">
        <v>43</v>
      </c>
      <c r="D156" s="77">
        <f t="shared" si="6"/>
        <v>28000</v>
      </c>
      <c r="E156" s="77"/>
      <c r="F156" s="77">
        <v>28000</v>
      </c>
    </row>
    <row r="157" spans="1:6" s="42" customFormat="1" ht="12.75">
      <c r="A157" s="75" t="s">
        <v>204</v>
      </c>
      <c r="B157" s="60" t="s">
        <v>205</v>
      </c>
      <c r="C157" s="76" t="s">
        <v>43</v>
      </c>
      <c r="D157" s="77">
        <f t="shared" si="6"/>
        <v>150000</v>
      </c>
      <c r="E157" s="77"/>
      <c r="F157" s="77">
        <v>150000</v>
      </c>
    </row>
    <row r="158" spans="1:6" s="42" customFormat="1" ht="12.75">
      <c r="A158" s="75" t="s">
        <v>206</v>
      </c>
      <c r="B158" s="60" t="s">
        <v>207</v>
      </c>
      <c r="C158" s="76" t="s">
        <v>43</v>
      </c>
      <c r="D158" s="77">
        <f t="shared" si="6"/>
        <v>260000</v>
      </c>
      <c r="E158" s="77"/>
      <c r="F158" s="77">
        <v>260000</v>
      </c>
    </row>
    <row r="159" spans="1:6" s="42" customFormat="1" ht="12.75">
      <c r="A159" s="75" t="s">
        <v>208</v>
      </c>
      <c r="B159" s="60" t="s">
        <v>209</v>
      </c>
      <c r="C159" s="76" t="s">
        <v>43</v>
      </c>
      <c r="D159" s="77">
        <f t="shared" si="6"/>
        <v>115000</v>
      </c>
      <c r="E159" s="77"/>
      <c r="F159" s="77">
        <v>115000</v>
      </c>
    </row>
    <row r="160" spans="1:6" s="42" customFormat="1" ht="12.75">
      <c r="A160" s="75" t="s">
        <v>210</v>
      </c>
      <c r="B160" s="60" t="s">
        <v>211</v>
      </c>
      <c r="C160" s="76" t="s">
        <v>43</v>
      </c>
      <c r="D160" s="77">
        <f t="shared" si="6"/>
        <v>260000</v>
      </c>
      <c r="E160" s="77"/>
      <c r="F160" s="77">
        <v>260000</v>
      </c>
    </row>
    <row r="161" spans="1:6" s="42" customFormat="1" ht="12.75">
      <c r="A161" s="75" t="s">
        <v>212</v>
      </c>
      <c r="B161" s="60" t="s">
        <v>213</v>
      </c>
      <c r="C161" s="76" t="s">
        <v>43</v>
      </c>
      <c r="D161" s="77">
        <f t="shared" si="6"/>
        <v>7000</v>
      </c>
      <c r="E161" s="77"/>
      <c r="F161" s="77">
        <v>7000</v>
      </c>
    </row>
    <row r="162" spans="1:6" s="42" customFormat="1" ht="12.75">
      <c r="A162" s="75" t="s">
        <v>214</v>
      </c>
      <c r="B162" s="60" t="s">
        <v>215</v>
      </c>
      <c r="C162" s="78" t="s">
        <v>43</v>
      </c>
      <c r="D162" s="27">
        <f t="shared" si="6"/>
        <v>80000</v>
      </c>
      <c r="E162" s="77"/>
      <c r="F162" s="77">
        <v>80000</v>
      </c>
    </row>
    <row r="163" spans="1:6" s="42" customFormat="1" ht="12.75">
      <c r="A163" s="75" t="s">
        <v>216</v>
      </c>
      <c r="B163" s="60" t="s">
        <v>217</v>
      </c>
      <c r="C163" s="78" t="s">
        <v>43</v>
      </c>
      <c r="D163" s="27">
        <f t="shared" si="6"/>
        <v>8000</v>
      </c>
      <c r="E163" s="77"/>
      <c r="F163" s="77">
        <v>8000</v>
      </c>
    </row>
    <row r="164" spans="1:6" ht="12.75">
      <c r="A164" s="65"/>
      <c r="B164" s="49" t="s">
        <v>218</v>
      </c>
      <c r="C164" s="66"/>
      <c r="D164" s="17">
        <f>D165+D192+D194+D197+D200</f>
        <v>3673000</v>
      </c>
      <c r="E164" s="17">
        <f>E165+E192+E194+E197+E200</f>
        <v>3663000</v>
      </c>
      <c r="F164" s="17">
        <f>F165+F192+F194+F197+F200</f>
        <v>10000</v>
      </c>
    </row>
    <row r="165" spans="1:6" ht="12.75">
      <c r="A165" s="79"/>
      <c r="B165" s="68" t="s">
        <v>219</v>
      </c>
      <c r="C165" s="69"/>
      <c r="D165" s="69">
        <f>D166+D170+D176+D179+D183+D186+D189</f>
        <v>1737000</v>
      </c>
      <c r="E165" s="69">
        <f>E166+E170+E176+E179+E183+E186+E189</f>
        <v>1737000</v>
      </c>
      <c r="F165" s="69">
        <f>F166+F170+F176+F179+F183+F186+F189</f>
        <v>0</v>
      </c>
    </row>
    <row r="166" spans="1:6" s="42" customFormat="1" ht="12.75">
      <c r="A166" s="80"/>
      <c r="B166" s="81" t="s">
        <v>220</v>
      </c>
      <c r="C166" s="8"/>
      <c r="D166" s="82">
        <f>SUM(D167:D169)</f>
        <v>70000</v>
      </c>
      <c r="E166" s="82">
        <f>SUM(E167:E169)</f>
        <v>70000</v>
      </c>
      <c r="F166" s="82">
        <f>SUM(F167:F169)</f>
        <v>0</v>
      </c>
    </row>
    <row r="167" spans="1:6" s="42" customFormat="1" ht="12.75">
      <c r="A167" s="83">
        <v>1</v>
      </c>
      <c r="B167" s="28" t="s">
        <v>221</v>
      </c>
      <c r="C167" s="24" t="s">
        <v>48</v>
      </c>
      <c r="D167" s="25">
        <f aca="true" t="shared" si="7" ref="D167:D175">E167+F167</f>
        <v>35000</v>
      </c>
      <c r="E167" s="36">
        <v>35000</v>
      </c>
      <c r="F167" s="84"/>
    </row>
    <row r="168" spans="1:6" s="42" customFormat="1" ht="12.75">
      <c r="A168" s="83">
        <v>2</v>
      </c>
      <c r="B168" s="28" t="s">
        <v>222</v>
      </c>
      <c r="C168" s="24" t="s">
        <v>48</v>
      </c>
      <c r="D168" s="25">
        <f t="shared" si="7"/>
        <v>5000</v>
      </c>
      <c r="E168" s="36">
        <v>5000</v>
      </c>
      <c r="F168" s="84"/>
    </row>
    <row r="169" spans="1:6" s="42" customFormat="1" ht="12.75">
      <c r="A169" s="83">
        <v>3</v>
      </c>
      <c r="B169" s="28" t="s">
        <v>223</v>
      </c>
      <c r="C169" s="24" t="s">
        <v>48</v>
      </c>
      <c r="D169" s="25">
        <f t="shared" si="7"/>
        <v>30000</v>
      </c>
      <c r="E169" s="36">
        <v>30000</v>
      </c>
      <c r="F169" s="84"/>
    </row>
    <row r="170" spans="1:6" s="42" customFormat="1" ht="12.75">
      <c r="A170" s="80"/>
      <c r="B170" s="81" t="s">
        <v>224</v>
      </c>
      <c r="C170" s="8"/>
      <c r="D170" s="20">
        <f t="shared" si="7"/>
        <v>159000</v>
      </c>
      <c r="E170" s="82">
        <f>SUM(E171:E175)</f>
        <v>159000</v>
      </c>
      <c r="F170" s="82">
        <f>SUM(F171:F175)</f>
        <v>0</v>
      </c>
    </row>
    <row r="171" spans="1:6" s="42" customFormat="1" ht="12.75">
      <c r="A171" s="83">
        <v>4</v>
      </c>
      <c r="B171" s="28" t="s">
        <v>225</v>
      </c>
      <c r="C171" s="24" t="s">
        <v>48</v>
      </c>
      <c r="D171" s="25">
        <f t="shared" si="7"/>
        <v>40000</v>
      </c>
      <c r="E171" s="36">
        <v>40000</v>
      </c>
      <c r="F171" s="82"/>
    </row>
    <row r="172" spans="1:6" s="42" customFormat="1" ht="12.75">
      <c r="A172" s="83">
        <v>5</v>
      </c>
      <c r="B172" s="28" t="s">
        <v>226</v>
      </c>
      <c r="C172" s="24" t="s">
        <v>48</v>
      </c>
      <c r="D172" s="25">
        <f t="shared" si="7"/>
        <v>3000</v>
      </c>
      <c r="E172" s="36">
        <v>3000</v>
      </c>
      <c r="F172" s="82"/>
    </row>
    <row r="173" spans="1:6" s="42" customFormat="1" ht="25.5">
      <c r="A173" s="83">
        <v>6</v>
      </c>
      <c r="B173" s="28" t="s">
        <v>227</v>
      </c>
      <c r="C173" s="24" t="s">
        <v>48</v>
      </c>
      <c r="D173" s="25">
        <f t="shared" si="7"/>
        <v>5000</v>
      </c>
      <c r="E173" s="36">
        <v>5000</v>
      </c>
      <c r="F173" s="82"/>
    </row>
    <row r="174" spans="1:6" s="42" customFormat="1" ht="12.75">
      <c r="A174" s="83">
        <v>7</v>
      </c>
      <c r="B174" s="28" t="s">
        <v>228</v>
      </c>
      <c r="C174" s="24" t="s">
        <v>48</v>
      </c>
      <c r="D174" s="25">
        <f t="shared" si="7"/>
        <v>105000</v>
      </c>
      <c r="E174" s="36">
        <v>105000</v>
      </c>
      <c r="F174" s="84"/>
    </row>
    <row r="175" spans="1:6" s="42" customFormat="1" ht="12.75">
      <c r="A175" s="83">
        <v>8</v>
      </c>
      <c r="B175" s="28" t="s">
        <v>229</v>
      </c>
      <c r="C175" s="24" t="s">
        <v>48</v>
      </c>
      <c r="D175" s="25">
        <f t="shared" si="7"/>
        <v>6000</v>
      </c>
      <c r="E175" s="36">
        <v>6000</v>
      </c>
      <c r="F175" s="84"/>
    </row>
    <row r="176" spans="1:6" s="42" customFormat="1" ht="12.75">
      <c r="A176" s="80"/>
      <c r="B176" s="81" t="s">
        <v>230</v>
      </c>
      <c r="C176" s="18"/>
      <c r="D176" s="82">
        <f>SUM(D177:D178)</f>
        <v>75000</v>
      </c>
      <c r="E176" s="82">
        <f>SUM(E177:E178)</f>
        <v>75000</v>
      </c>
      <c r="F176" s="82">
        <f>SUM(F177:F178)</f>
        <v>0</v>
      </c>
    </row>
    <row r="177" spans="1:6" s="42" customFormat="1" ht="12.75">
      <c r="A177" s="83">
        <v>9</v>
      </c>
      <c r="B177" s="28" t="s">
        <v>231</v>
      </c>
      <c r="C177" s="24" t="s">
        <v>48</v>
      </c>
      <c r="D177" s="25">
        <f>E177+F177</f>
        <v>74000</v>
      </c>
      <c r="E177" s="36">
        <v>74000</v>
      </c>
      <c r="F177" s="84"/>
    </row>
    <row r="178" spans="1:6" s="42" customFormat="1" ht="12.75">
      <c r="A178" s="83">
        <v>10</v>
      </c>
      <c r="B178" s="28" t="s">
        <v>232</v>
      </c>
      <c r="C178" s="24" t="s">
        <v>48</v>
      </c>
      <c r="D178" s="25">
        <f>E178+F178</f>
        <v>1000</v>
      </c>
      <c r="E178" s="36">
        <v>1000</v>
      </c>
      <c r="F178" s="84"/>
    </row>
    <row r="179" spans="1:6" s="42" customFormat="1" ht="12.75">
      <c r="A179" s="80"/>
      <c r="B179" s="81" t="s">
        <v>233</v>
      </c>
      <c r="C179" s="18"/>
      <c r="D179" s="82">
        <f>SUM(D180:D182)</f>
        <v>380000</v>
      </c>
      <c r="E179" s="82">
        <f>SUM(E180:E182)</f>
        <v>380000</v>
      </c>
      <c r="F179" s="82">
        <f>SUM(F180:F182)</f>
        <v>0</v>
      </c>
    </row>
    <row r="180" spans="1:6" s="42" customFormat="1" ht="12.75">
      <c r="A180" s="83">
        <v>11</v>
      </c>
      <c r="B180" s="28" t="s">
        <v>234</v>
      </c>
      <c r="C180" s="24" t="s">
        <v>48</v>
      </c>
      <c r="D180" s="25">
        <f>E180+F180</f>
        <v>220000</v>
      </c>
      <c r="E180" s="36">
        <v>220000</v>
      </c>
      <c r="F180" s="84"/>
    </row>
    <row r="181" spans="1:6" s="42" customFormat="1" ht="12.75">
      <c r="A181" s="83">
        <v>12</v>
      </c>
      <c r="B181" s="28" t="s">
        <v>235</v>
      </c>
      <c r="C181" s="24" t="s">
        <v>48</v>
      </c>
      <c r="D181" s="25">
        <f>E181+F181</f>
        <v>120000</v>
      </c>
      <c r="E181" s="36">
        <v>120000</v>
      </c>
      <c r="F181" s="84"/>
    </row>
    <row r="182" spans="1:6" s="42" customFormat="1" ht="12.75">
      <c r="A182" s="83">
        <v>13</v>
      </c>
      <c r="B182" s="28" t="s">
        <v>236</v>
      </c>
      <c r="C182" s="24" t="s">
        <v>48</v>
      </c>
      <c r="D182" s="25">
        <f>E182+F182</f>
        <v>40000</v>
      </c>
      <c r="E182" s="36">
        <v>40000</v>
      </c>
      <c r="F182" s="84"/>
    </row>
    <row r="183" spans="1:6" s="42" customFormat="1" ht="12.75">
      <c r="A183" s="80"/>
      <c r="B183" s="81" t="s">
        <v>237</v>
      </c>
      <c r="C183" s="18"/>
      <c r="D183" s="82">
        <f>SUM(D184:D185)</f>
        <v>180000</v>
      </c>
      <c r="E183" s="82">
        <f>SUM(E184:E185)</f>
        <v>180000</v>
      </c>
      <c r="F183" s="82">
        <f>SUM(F184:F185)</f>
        <v>0</v>
      </c>
    </row>
    <row r="184" spans="1:6" s="42" customFormat="1" ht="12.75">
      <c r="A184" s="83">
        <v>14</v>
      </c>
      <c r="B184" s="28" t="s">
        <v>238</v>
      </c>
      <c r="C184" s="24" t="s">
        <v>48</v>
      </c>
      <c r="D184" s="25">
        <f>E184+F184</f>
        <v>140000</v>
      </c>
      <c r="E184" s="25">
        <v>140000</v>
      </c>
      <c r="F184" s="84"/>
    </row>
    <row r="185" spans="1:6" s="42" customFormat="1" ht="12.75">
      <c r="A185" s="83">
        <v>15</v>
      </c>
      <c r="B185" s="28" t="s">
        <v>239</v>
      </c>
      <c r="C185" s="24" t="s">
        <v>48</v>
      </c>
      <c r="D185" s="25">
        <f>E185+F185</f>
        <v>40000</v>
      </c>
      <c r="E185" s="25">
        <v>40000</v>
      </c>
      <c r="F185" s="84"/>
    </row>
    <row r="186" spans="1:6" s="86" customFormat="1" ht="12.75">
      <c r="A186" s="80"/>
      <c r="B186" s="85" t="s">
        <v>240</v>
      </c>
      <c r="C186" s="18"/>
      <c r="D186" s="82">
        <f>SUM(D187:D188)</f>
        <v>482000</v>
      </c>
      <c r="E186" s="82">
        <f>SUM(E187:E188)</f>
        <v>482000</v>
      </c>
      <c r="F186" s="82">
        <f>SUM(F187:F188)</f>
        <v>0</v>
      </c>
    </row>
    <row r="187" spans="1:6" s="42" customFormat="1" ht="12.75">
      <c r="A187" s="83">
        <v>16</v>
      </c>
      <c r="B187" s="28" t="s">
        <v>241</v>
      </c>
      <c r="C187" s="24" t="s">
        <v>48</v>
      </c>
      <c r="D187" s="25">
        <f>E187+F187</f>
        <v>22000</v>
      </c>
      <c r="E187" s="36">
        <v>22000</v>
      </c>
      <c r="F187" s="84"/>
    </row>
    <row r="188" spans="1:6" s="42" customFormat="1" ht="12.75">
      <c r="A188" s="83">
        <v>17</v>
      </c>
      <c r="B188" s="28" t="s">
        <v>242</v>
      </c>
      <c r="C188" s="24" t="s">
        <v>48</v>
      </c>
      <c r="D188" s="25">
        <f>E188+F188</f>
        <v>460000</v>
      </c>
      <c r="E188" s="36">
        <v>460000</v>
      </c>
      <c r="F188" s="84"/>
    </row>
    <row r="189" spans="1:6" s="42" customFormat="1" ht="12.75">
      <c r="A189" s="87"/>
      <c r="B189" s="81" t="s">
        <v>243</v>
      </c>
      <c r="C189" s="18"/>
      <c r="D189" s="82">
        <f>SUM(D190:D191)</f>
        <v>391000</v>
      </c>
      <c r="E189" s="82">
        <f>SUM(E190:E191)</f>
        <v>391000</v>
      </c>
      <c r="F189" s="82">
        <f>SUM(F190:F191)</f>
        <v>0</v>
      </c>
    </row>
    <row r="190" spans="1:6" s="42" customFormat="1" ht="12.75">
      <c r="A190" s="70">
        <v>18</v>
      </c>
      <c r="B190" s="28" t="s">
        <v>244</v>
      </c>
      <c r="C190" s="24" t="s">
        <v>48</v>
      </c>
      <c r="D190" s="25">
        <f>E190+F190</f>
        <v>10000</v>
      </c>
      <c r="E190" s="36">
        <v>10000</v>
      </c>
      <c r="F190" s="82"/>
    </row>
    <row r="191" spans="1:6" s="42" customFormat="1" ht="12.75">
      <c r="A191" s="70">
        <v>19</v>
      </c>
      <c r="B191" s="28" t="s">
        <v>245</v>
      </c>
      <c r="C191" s="24" t="s">
        <v>48</v>
      </c>
      <c r="D191" s="25">
        <f>E191+F191</f>
        <v>381000</v>
      </c>
      <c r="E191" s="25">
        <v>381000</v>
      </c>
      <c r="F191" s="36"/>
    </row>
    <row r="192" spans="1:6" s="42" customFormat="1" ht="12.75">
      <c r="A192" s="79"/>
      <c r="B192" s="88" t="s">
        <v>246</v>
      </c>
      <c r="C192" s="74"/>
      <c r="D192" s="69">
        <f>SUM(D193:D193)</f>
        <v>1650000</v>
      </c>
      <c r="E192" s="69">
        <f>SUM(E193:E193)</f>
        <v>1650000</v>
      </c>
      <c r="F192" s="69">
        <f>SUM(F193:F193)</f>
        <v>0</v>
      </c>
    </row>
    <row r="193" spans="1:6" s="42" customFormat="1" ht="12.75">
      <c r="A193" s="51" t="s">
        <v>111</v>
      </c>
      <c r="B193" s="28" t="s">
        <v>247</v>
      </c>
      <c r="C193" s="24" t="s">
        <v>48</v>
      </c>
      <c r="D193" s="89">
        <f>E193+F193</f>
        <v>1650000</v>
      </c>
      <c r="E193" s="89">
        <v>1650000</v>
      </c>
      <c r="F193" s="41"/>
    </row>
    <row r="194" spans="1:6" s="42" customFormat="1" ht="12.75">
      <c r="A194" s="79"/>
      <c r="B194" s="88" t="s">
        <v>248</v>
      </c>
      <c r="C194" s="90"/>
      <c r="D194" s="69">
        <f>SUM(D195:D196)</f>
        <v>19000</v>
      </c>
      <c r="E194" s="69">
        <f>SUM(E195:E196)</f>
        <v>19000</v>
      </c>
      <c r="F194" s="69">
        <f>SUM(F195:F196)</f>
        <v>0</v>
      </c>
    </row>
    <row r="195" spans="1:6" s="42" customFormat="1" ht="12.75">
      <c r="A195" s="75" t="s">
        <v>111</v>
      </c>
      <c r="B195" s="46" t="s">
        <v>249</v>
      </c>
      <c r="C195" s="91" t="s">
        <v>48</v>
      </c>
      <c r="D195" s="25">
        <f>E195+F195</f>
        <v>16000</v>
      </c>
      <c r="E195" s="41">
        <v>16000</v>
      </c>
      <c r="F195" s="39"/>
    </row>
    <row r="196" spans="1:6" s="42" customFormat="1" ht="12.75">
      <c r="A196" s="75" t="s">
        <v>114</v>
      </c>
      <c r="B196" s="22" t="s">
        <v>250</v>
      </c>
      <c r="C196" s="91" t="s">
        <v>48</v>
      </c>
      <c r="D196" s="25">
        <f>E196+F196</f>
        <v>3000</v>
      </c>
      <c r="E196" s="25">
        <v>3000</v>
      </c>
      <c r="F196" s="41"/>
    </row>
    <row r="197" spans="1:6" s="42" customFormat="1" ht="25.5">
      <c r="A197" s="79"/>
      <c r="B197" s="88" t="s">
        <v>251</v>
      </c>
      <c r="C197" s="90"/>
      <c r="D197" s="69">
        <f>SUM(D198:D199)</f>
        <v>10000</v>
      </c>
      <c r="E197" s="69">
        <f>SUM(E198:E199)</f>
        <v>0</v>
      </c>
      <c r="F197" s="69">
        <f>SUM(F198:F199)</f>
        <v>10000</v>
      </c>
    </row>
    <row r="198" spans="1:6" s="42" customFormat="1" ht="12.75">
      <c r="A198" s="51" t="s">
        <v>116</v>
      </c>
      <c r="B198" s="28" t="s">
        <v>252</v>
      </c>
      <c r="C198" s="53"/>
      <c r="D198" s="25">
        <f>E198+F198</f>
        <v>6500</v>
      </c>
      <c r="E198" s="41"/>
      <c r="F198" s="41">
        <v>6500</v>
      </c>
    </row>
    <row r="199" spans="1:6" s="42" customFormat="1" ht="12.75">
      <c r="A199" s="51" t="s">
        <v>118</v>
      </c>
      <c r="B199" s="28" t="s">
        <v>253</v>
      </c>
      <c r="C199" s="53" t="s">
        <v>48</v>
      </c>
      <c r="D199" s="25">
        <f>E199+F199</f>
        <v>3500</v>
      </c>
      <c r="E199" s="41"/>
      <c r="F199" s="41">
        <v>3500</v>
      </c>
    </row>
    <row r="200" spans="1:6" s="42" customFormat="1" ht="12.75">
      <c r="A200" s="79"/>
      <c r="B200" s="88" t="s">
        <v>254</v>
      </c>
      <c r="C200" s="90"/>
      <c r="D200" s="92">
        <f>SUM(D201:D206)</f>
        <v>257000</v>
      </c>
      <c r="E200" s="92">
        <f>SUM(E201:E206)</f>
        <v>257000</v>
      </c>
      <c r="F200" s="92">
        <f>SUM(F201:F206)</f>
        <v>0</v>
      </c>
    </row>
    <row r="201" spans="1:6" s="42" customFormat="1" ht="12.75">
      <c r="A201" s="51" t="s">
        <v>111</v>
      </c>
      <c r="B201" s="46" t="s">
        <v>255</v>
      </c>
      <c r="C201" s="53" t="s">
        <v>48</v>
      </c>
      <c r="D201" s="25">
        <f aca="true" t="shared" si="8" ref="D201:D206">E201+F201</f>
        <v>220000</v>
      </c>
      <c r="E201" s="25">
        <v>220000</v>
      </c>
      <c r="F201" s="41"/>
    </row>
    <row r="202" spans="1:6" s="42" customFormat="1" ht="12.75">
      <c r="A202" s="51" t="s">
        <v>114</v>
      </c>
      <c r="B202" s="46" t="s">
        <v>256</v>
      </c>
      <c r="C202" s="53" t="s">
        <v>48</v>
      </c>
      <c r="D202" s="25">
        <f t="shared" si="8"/>
        <v>22000</v>
      </c>
      <c r="E202" s="31">
        <v>22000</v>
      </c>
      <c r="F202" s="41"/>
    </row>
    <row r="203" spans="1:6" s="42" customFormat="1" ht="12.75">
      <c r="A203" s="51" t="s">
        <v>116</v>
      </c>
      <c r="B203" s="46" t="s">
        <v>257</v>
      </c>
      <c r="C203" s="53" t="s">
        <v>48</v>
      </c>
      <c r="D203" s="25">
        <f t="shared" si="8"/>
        <v>5500</v>
      </c>
      <c r="E203" s="31">
        <v>5500</v>
      </c>
      <c r="F203" s="41"/>
    </row>
    <row r="204" spans="1:6" s="42" customFormat="1" ht="12.75">
      <c r="A204" s="51" t="s">
        <v>118</v>
      </c>
      <c r="B204" s="46" t="s">
        <v>258</v>
      </c>
      <c r="C204" s="53" t="s">
        <v>48</v>
      </c>
      <c r="D204" s="25">
        <f t="shared" si="8"/>
        <v>4000</v>
      </c>
      <c r="E204" s="31">
        <v>4000</v>
      </c>
      <c r="F204" s="41"/>
    </row>
    <row r="205" spans="1:6" s="42" customFormat="1" ht="12.75">
      <c r="A205" s="51" t="s">
        <v>121</v>
      </c>
      <c r="B205" s="46" t="s">
        <v>259</v>
      </c>
      <c r="C205" s="53" t="s">
        <v>48</v>
      </c>
      <c r="D205" s="25">
        <f t="shared" si="8"/>
        <v>3500</v>
      </c>
      <c r="E205" s="31">
        <v>3500</v>
      </c>
      <c r="F205" s="41"/>
    </row>
    <row r="206" spans="1:6" s="42" customFormat="1" ht="12.75">
      <c r="A206" s="51" t="s">
        <v>123</v>
      </c>
      <c r="B206" s="46" t="s">
        <v>260</v>
      </c>
      <c r="C206" s="53" t="s">
        <v>48</v>
      </c>
      <c r="D206" s="25">
        <f t="shared" si="8"/>
        <v>2000</v>
      </c>
      <c r="E206" s="31">
        <v>2000</v>
      </c>
      <c r="F206" s="41"/>
    </row>
    <row r="207" spans="1:6" s="42" customFormat="1" ht="25.5">
      <c r="A207" s="50"/>
      <c r="B207" s="93" t="s">
        <v>261</v>
      </c>
      <c r="C207" s="16"/>
      <c r="D207" s="94">
        <f>D208+D211+D213+D219</f>
        <v>2500000</v>
      </c>
      <c r="E207" s="94">
        <f>E208+E211+E213+E219</f>
        <v>2500000</v>
      </c>
      <c r="F207" s="94">
        <f>F208+F211+F213+F219</f>
        <v>0</v>
      </c>
    </row>
    <row r="208" spans="1:6" s="86" customFormat="1" ht="12.75">
      <c r="A208" s="9"/>
      <c r="B208" s="43" t="s">
        <v>262</v>
      </c>
      <c r="C208" s="9"/>
      <c r="D208" s="95">
        <f>SUM(D209:D210)</f>
        <v>1891000</v>
      </c>
      <c r="E208" s="95">
        <f>SUM(E209:E210)</f>
        <v>1891000</v>
      </c>
      <c r="F208" s="95">
        <f>SUM(F209:F210)</f>
        <v>0</v>
      </c>
    </row>
    <row r="209" spans="1:6" s="42" customFormat="1" ht="12.75">
      <c r="A209" s="96">
        <v>1</v>
      </c>
      <c r="B209" s="46" t="s">
        <v>263</v>
      </c>
      <c r="C209" s="91" t="s">
        <v>264</v>
      </c>
      <c r="D209" s="25">
        <f>E209+F209</f>
        <v>1284000</v>
      </c>
      <c r="E209" s="97">
        <v>1284000</v>
      </c>
      <c r="F209" s="98"/>
    </row>
    <row r="210" spans="1:6" s="42" customFormat="1" ht="25.5">
      <c r="A210" s="96">
        <v>2</v>
      </c>
      <c r="B210" s="46" t="s">
        <v>265</v>
      </c>
      <c r="C210" s="91" t="s">
        <v>264</v>
      </c>
      <c r="D210" s="25">
        <f>E210+F210</f>
        <v>607000</v>
      </c>
      <c r="E210" s="97">
        <v>607000</v>
      </c>
      <c r="F210" s="98"/>
    </row>
    <row r="211" spans="1:6" s="86" customFormat="1" ht="12.75">
      <c r="A211" s="99"/>
      <c r="B211" s="43" t="s">
        <v>266</v>
      </c>
      <c r="C211" s="100"/>
      <c r="D211" s="95">
        <f>SUM(D212:D212)</f>
        <v>120000</v>
      </c>
      <c r="E211" s="95">
        <f>SUM(E212:E212)</f>
        <v>120000</v>
      </c>
      <c r="F211" s="95">
        <f>SUM(F212:F212)</f>
        <v>0</v>
      </c>
    </row>
    <row r="212" spans="1:6" s="42" customFormat="1" ht="30.75" customHeight="1">
      <c r="A212" s="96">
        <v>1</v>
      </c>
      <c r="B212" s="46" t="s">
        <v>267</v>
      </c>
      <c r="C212" s="91" t="s">
        <v>268</v>
      </c>
      <c r="D212" s="25">
        <f>E212+F212</f>
        <v>120000</v>
      </c>
      <c r="E212" s="97">
        <v>120000</v>
      </c>
      <c r="F212" s="101"/>
    </row>
    <row r="213" spans="1:6" s="86" customFormat="1" ht="12.75">
      <c r="A213" s="99"/>
      <c r="B213" s="43" t="s">
        <v>269</v>
      </c>
      <c r="C213" s="100"/>
      <c r="D213" s="95">
        <f>SUM(D214:D218)</f>
        <v>369000</v>
      </c>
      <c r="E213" s="95">
        <f>SUM(E214:E218)</f>
        <v>369000</v>
      </c>
      <c r="F213" s="95">
        <f>SUM(F214:F218)</f>
        <v>0</v>
      </c>
    </row>
    <row r="214" spans="1:6" s="42" customFormat="1" ht="15" customHeight="1">
      <c r="A214" s="96">
        <v>1</v>
      </c>
      <c r="B214" s="46" t="s">
        <v>270</v>
      </c>
      <c r="C214" s="91" t="s">
        <v>271</v>
      </c>
      <c r="D214" s="25">
        <f>E214+F214</f>
        <v>120000</v>
      </c>
      <c r="E214" s="97">
        <v>120000</v>
      </c>
      <c r="F214" s="101"/>
    </row>
    <row r="215" spans="1:6" s="42" customFormat="1" ht="12.75">
      <c r="A215" s="96">
        <v>2</v>
      </c>
      <c r="B215" s="46" t="s">
        <v>272</v>
      </c>
      <c r="C215" s="91" t="s">
        <v>271</v>
      </c>
      <c r="D215" s="25">
        <f>E215+F215</f>
        <v>120000</v>
      </c>
      <c r="E215" s="97">
        <v>120000</v>
      </c>
      <c r="F215" s="101"/>
    </row>
    <row r="216" spans="1:6" s="42" customFormat="1" ht="12.75">
      <c r="A216" s="96">
        <v>3</v>
      </c>
      <c r="B216" s="46" t="s">
        <v>273</v>
      </c>
      <c r="C216" s="91" t="s">
        <v>271</v>
      </c>
      <c r="D216" s="25">
        <f>E216+F216</f>
        <v>59000</v>
      </c>
      <c r="E216" s="97">
        <v>59000</v>
      </c>
      <c r="F216" s="101"/>
    </row>
    <row r="217" spans="1:6" s="42" customFormat="1" ht="12.75">
      <c r="A217" s="96">
        <v>4</v>
      </c>
      <c r="B217" s="46" t="s">
        <v>274</v>
      </c>
      <c r="C217" s="91" t="s">
        <v>271</v>
      </c>
      <c r="D217" s="25">
        <f>E217+F217</f>
        <v>35000</v>
      </c>
      <c r="E217" s="97">
        <v>35000</v>
      </c>
      <c r="F217" s="101"/>
    </row>
    <row r="218" spans="1:6" s="42" customFormat="1" ht="12.75">
      <c r="A218" s="96">
        <v>5</v>
      </c>
      <c r="B218" s="46" t="s">
        <v>275</v>
      </c>
      <c r="C218" s="91" t="s">
        <v>271</v>
      </c>
      <c r="D218" s="25">
        <f>E218+F218</f>
        <v>35000</v>
      </c>
      <c r="E218" s="97">
        <v>35000</v>
      </c>
      <c r="F218" s="101"/>
    </row>
    <row r="219" spans="1:6" s="86" customFormat="1" ht="12.75">
      <c r="A219" s="99"/>
      <c r="B219" s="43" t="s">
        <v>276</v>
      </c>
      <c r="C219" s="100"/>
      <c r="D219" s="95">
        <f>SUM(D220:D221)</f>
        <v>120000</v>
      </c>
      <c r="E219" s="95">
        <f>SUM(E220:E221)</f>
        <v>120000</v>
      </c>
      <c r="F219" s="95">
        <f>SUM(F220:F221)</f>
        <v>0</v>
      </c>
    </row>
    <row r="220" spans="1:6" s="42" customFormat="1" ht="51">
      <c r="A220" s="96">
        <v>1</v>
      </c>
      <c r="B220" s="46" t="s">
        <v>277</v>
      </c>
      <c r="C220" s="91" t="s">
        <v>271</v>
      </c>
      <c r="D220" s="25">
        <f>E220+F220</f>
        <v>100000</v>
      </c>
      <c r="E220" s="97">
        <v>100000</v>
      </c>
      <c r="F220" s="101"/>
    </row>
    <row r="221" spans="1:6" s="42" customFormat="1" ht="38.25">
      <c r="A221" s="96">
        <v>2</v>
      </c>
      <c r="B221" s="46" t="s">
        <v>278</v>
      </c>
      <c r="C221" s="91" t="s">
        <v>271</v>
      </c>
      <c r="D221" s="25">
        <f>E221+F221</f>
        <v>20000</v>
      </c>
      <c r="E221" s="97">
        <v>20000</v>
      </c>
      <c r="F221" s="101"/>
    </row>
    <row r="222" spans="1:6" s="42" customFormat="1" ht="12.75">
      <c r="A222" s="102"/>
      <c r="B222" s="93" t="s">
        <v>279</v>
      </c>
      <c r="C222" s="93"/>
      <c r="D222" s="93">
        <f>SUM(D223:D268)</f>
        <v>12424000</v>
      </c>
      <c r="E222" s="93">
        <f>SUM(E223:E268)</f>
        <v>11860000</v>
      </c>
      <c r="F222" s="94">
        <f>SUM(F223:F268)</f>
        <v>564000</v>
      </c>
    </row>
    <row r="223" spans="1:6" s="105" customFormat="1" ht="12.75">
      <c r="A223" s="46">
        <v>1</v>
      </c>
      <c r="B223" s="46" t="s">
        <v>280</v>
      </c>
      <c r="C223" s="103" t="s">
        <v>68</v>
      </c>
      <c r="D223" s="25">
        <f>E223+F223</f>
        <v>474000</v>
      </c>
      <c r="E223" s="104">
        <v>474000</v>
      </c>
      <c r="F223" s="104"/>
    </row>
    <row r="224" spans="1:6" s="105" customFormat="1" ht="12.75">
      <c r="A224" s="46">
        <v>2</v>
      </c>
      <c r="B224" s="46" t="s">
        <v>281</v>
      </c>
      <c r="C224" s="103" t="s">
        <v>68</v>
      </c>
      <c r="D224" s="25">
        <f aca="true" t="shared" si="9" ref="D224:D268">E224+F224</f>
        <v>90000</v>
      </c>
      <c r="E224" s="106"/>
      <c r="F224" s="106">
        <v>90000</v>
      </c>
    </row>
    <row r="225" spans="1:6" s="105" customFormat="1" ht="38.25">
      <c r="A225" s="46">
        <v>3</v>
      </c>
      <c r="B225" s="46" t="s">
        <v>282</v>
      </c>
      <c r="C225" s="103" t="s">
        <v>68</v>
      </c>
      <c r="D225" s="25">
        <f t="shared" si="9"/>
        <v>548000</v>
      </c>
      <c r="E225" s="106">
        <v>548000</v>
      </c>
      <c r="F225" s="106"/>
    </row>
    <row r="226" spans="1:6" s="105" customFormat="1" ht="12.75">
      <c r="A226" s="46">
        <v>4</v>
      </c>
      <c r="B226" s="46" t="s">
        <v>283</v>
      </c>
      <c r="C226" s="103" t="s">
        <v>68</v>
      </c>
      <c r="D226" s="25">
        <f t="shared" si="9"/>
        <v>116000</v>
      </c>
      <c r="E226" s="106">
        <v>116000</v>
      </c>
      <c r="F226" s="106"/>
    </row>
    <row r="227" spans="1:6" s="105" customFormat="1" ht="25.5">
      <c r="A227" s="46">
        <v>5</v>
      </c>
      <c r="B227" s="46" t="s">
        <v>284</v>
      </c>
      <c r="C227" s="103" t="s">
        <v>68</v>
      </c>
      <c r="D227" s="25">
        <f t="shared" si="9"/>
        <v>34000</v>
      </c>
      <c r="E227" s="106">
        <v>34000</v>
      </c>
      <c r="F227" s="106"/>
    </row>
    <row r="228" spans="1:6" s="105" customFormat="1" ht="12.75">
      <c r="A228" s="46">
        <v>6</v>
      </c>
      <c r="B228" s="46" t="s">
        <v>285</v>
      </c>
      <c r="C228" s="103" t="s">
        <v>68</v>
      </c>
      <c r="D228" s="25">
        <f t="shared" si="9"/>
        <v>160000</v>
      </c>
      <c r="E228" s="106">
        <v>0</v>
      </c>
      <c r="F228" s="106">
        <v>160000</v>
      </c>
    </row>
    <row r="229" spans="1:6" s="105" customFormat="1" ht="12.75">
      <c r="A229" s="46">
        <v>7</v>
      </c>
      <c r="B229" s="46" t="s">
        <v>286</v>
      </c>
      <c r="C229" s="103" t="s">
        <v>68</v>
      </c>
      <c r="D229" s="25">
        <f t="shared" si="9"/>
        <v>80000</v>
      </c>
      <c r="E229" s="106">
        <v>0</v>
      </c>
      <c r="F229" s="106">
        <v>80000</v>
      </c>
    </row>
    <row r="230" spans="1:6" s="105" customFormat="1" ht="12.75">
      <c r="A230" s="46">
        <v>8</v>
      </c>
      <c r="B230" s="46" t="s">
        <v>287</v>
      </c>
      <c r="C230" s="103" t="s">
        <v>68</v>
      </c>
      <c r="D230" s="25">
        <f t="shared" si="9"/>
        <v>60000</v>
      </c>
      <c r="E230" s="106">
        <v>60000</v>
      </c>
      <c r="F230" s="106"/>
    </row>
    <row r="231" spans="1:6" s="105" customFormat="1" ht="12.75">
      <c r="A231" s="46">
        <v>9</v>
      </c>
      <c r="B231" s="46" t="s">
        <v>288</v>
      </c>
      <c r="C231" s="103" t="s">
        <v>68</v>
      </c>
      <c r="D231" s="25">
        <f t="shared" si="9"/>
        <v>52000</v>
      </c>
      <c r="E231" s="106">
        <v>52000</v>
      </c>
      <c r="F231" s="106"/>
    </row>
    <row r="232" spans="1:6" s="105" customFormat="1" ht="12.75">
      <c r="A232" s="46">
        <v>10</v>
      </c>
      <c r="B232" s="46" t="s">
        <v>289</v>
      </c>
      <c r="C232" s="103" t="s">
        <v>66</v>
      </c>
      <c r="D232" s="25">
        <f t="shared" si="9"/>
        <v>30000</v>
      </c>
      <c r="E232" s="106">
        <v>30000</v>
      </c>
      <c r="F232" s="106"/>
    </row>
    <row r="233" spans="1:6" s="105" customFormat="1" ht="12.75">
      <c r="A233" s="46">
        <v>11</v>
      </c>
      <c r="B233" s="46" t="s">
        <v>290</v>
      </c>
      <c r="C233" s="103" t="s">
        <v>68</v>
      </c>
      <c r="D233" s="25">
        <f t="shared" si="9"/>
        <v>60000</v>
      </c>
      <c r="E233" s="106">
        <v>60000</v>
      </c>
      <c r="F233" s="106"/>
    </row>
    <row r="234" spans="1:6" s="42" customFormat="1" ht="12.75">
      <c r="A234" s="46">
        <v>12</v>
      </c>
      <c r="B234" s="46" t="s">
        <v>291</v>
      </c>
      <c r="C234" s="103" t="s">
        <v>66</v>
      </c>
      <c r="D234" s="25">
        <f t="shared" si="9"/>
        <v>2183000</v>
      </c>
      <c r="E234" s="106">
        <v>2183000</v>
      </c>
      <c r="F234" s="106"/>
    </row>
    <row r="235" spans="1:6" s="105" customFormat="1" ht="27.75" customHeight="1">
      <c r="A235" s="46">
        <v>13</v>
      </c>
      <c r="B235" s="46" t="s">
        <v>292</v>
      </c>
      <c r="C235" s="103" t="s">
        <v>68</v>
      </c>
      <c r="D235" s="25">
        <f t="shared" si="9"/>
        <v>1150000</v>
      </c>
      <c r="E235" s="106">
        <v>1150000</v>
      </c>
      <c r="F235" s="106"/>
    </row>
    <row r="236" spans="1:6" s="105" customFormat="1" ht="24.75" customHeight="1">
      <c r="A236" s="46">
        <v>14</v>
      </c>
      <c r="B236" s="46" t="s">
        <v>293</v>
      </c>
      <c r="C236" s="103" t="s">
        <v>68</v>
      </c>
      <c r="D236" s="25">
        <f t="shared" si="9"/>
        <v>64000</v>
      </c>
      <c r="E236" s="106">
        <v>64000</v>
      </c>
      <c r="F236" s="106"/>
    </row>
    <row r="237" spans="1:6" s="105" customFormat="1" ht="12.75">
      <c r="A237" s="46">
        <v>15</v>
      </c>
      <c r="B237" s="46" t="s">
        <v>294</v>
      </c>
      <c r="C237" s="103" t="s">
        <v>68</v>
      </c>
      <c r="D237" s="25">
        <f t="shared" si="9"/>
        <v>480000</v>
      </c>
      <c r="E237" s="106">
        <v>480000</v>
      </c>
      <c r="F237" s="106"/>
    </row>
    <row r="238" spans="1:6" s="105" customFormat="1" ht="25.5">
      <c r="A238" s="46">
        <v>16</v>
      </c>
      <c r="B238" s="46" t="s">
        <v>295</v>
      </c>
      <c r="C238" s="103" t="s">
        <v>68</v>
      </c>
      <c r="D238" s="25">
        <f t="shared" si="9"/>
        <v>48000</v>
      </c>
      <c r="E238" s="106">
        <v>0</v>
      </c>
      <c r="F238" s="106">
        <v>48000</v>
      </c>
    </row>
    <row r="239" spans="1:6" s="105" customFormat="1" ht="12.75">
      <c r="A239" s="46">
        <v>17</v>
      </c>
      <c r="B239" s="46" t="s">
        <v>296</v>
      </c>
      <c r="C239" s="103" t="s">
        <v>68</v>
      </c>
      <c r="D239" s="25">
        <f t="shared" si="9"/>
        <v>1250000</v>
      </c>
      <c r="E239" s="106">
        <v>1250000</v>
      </c>
      <c r="F239" s="106"/>
    </row>
    <row r="240" spans="1:6" s="105" customFormat="1" ht="12.75">
      <c r="A240" s="46">
        <v>18</v>
      </c>
      <c r="B240" s="46" t="s">
        <v>297</v>
      </c>
      <c r="C240" s="103" t="s">
        <v>68</v>
      </c>
      <c r="D240" s="25">
        <f t="shared" si="9"/>
        <v>25000</v>
      </c>
      <c r="E240" s="106">
        <v>25000</v>
      </c>
      <c r="F240" s="106"/>
    </row>
    <row r="241" spans="1:6" s="105" customFormat="1" ht="12.75">
      <c r="A241" s="46">
        <v>19</v>
      </c>
      <c r="B241" s="46" t="s">
        <v>298</v>
      </c>
      <c r="C241" s="103" t="s">
        <v>68</v>
      </c>
      <c r="D241" s="25">
        <f t="shared" si="9"/>
        <v>300000</v>
      </c>
      <c r="E241" s="106">
        <v>300000</v>
      </c>
      <c r="F241" s="106"/>
    </row>
    <row r="242" spans="1:6" s="105" customFormat="1" ht="12.75">
      <c r="A242" s="46">
        <v>20</v>
      </c>
      <c r="B242" s="46" t="s">
        <v>299</v>
      </c>
      <c r="C242" s="103" t="s">
        <v>68</v>
      </c>
      <c r="D242" s="25">
        <f t="shared" si="9"/>
        <v>100000</v>
      </c>
      <c r="E242" s="106">
        <v>100000</v>
      </c>
      <c r="F242" s="106"/>
    </row>
    <row r="243" spans="1:6" s="105" customFormat="1" ht="12.75">
      <c r="A243" s="46">
        <v>21</v>
      </c>
      <c r="B243" s="46" t="s">
        <v>300</v>
      </c>
      <c r="C243" s="103" t="s">
        <v>68</v>
      </c>
      <c r="D243" s="25">
        <f t="shared" si="9"/>
        <v>15000</v>
      </c>
      <c r="E243" s="106">
        <v>0</v>
      </c>
      <c r="F243" s="106">
        <v>15000</v>
      </c>
    </row>
    <row r="244" spans="1:6" s="105" customFormat="1" ht="12.75">
      <c r="A244" s="46">
        <v>22</v>
      </c>
      <c r="B244" s="46" t="s">
        <v>301</v>
      </c>
      <c r="C244" s="103" t="s">
        <v>68</v>
      </c>
      <c r="D244" s="25">
        <f t="shared" si="9"/>
        <v>21000</v>
      </c>
      <c r="E244" s="42">
        <v>0</v>
      </c>
      <c r="F244" s="106">
        <v>21000</v>
      </c>
    </row>
    <row r="245" spans="1:6" s="105" customFormat="1" ht="12.75">
      <c r="A245" s="46">
        <v>23</v>
      </c>
      <c r="B245" s="46" t="s">
        <v>302</v>
      </c>
      <c r="C245" s="103" t="s">
        <v>68</v>
      </c>
      <c r="D245" s="25">
        <f t="shared" si="9"/>
        <v>35000</v>
      </c>
      <c r="E245" s="106">
        <v>35000</v>
      </c>
      <c r="F245" s="106"/>
    </row>
    <row r="246" spans="1:6" s="105" customFormat="1" ht="12.75">
      <c r="A246" s="46">
        <v>24</v>
      </c>
      <c r="B246" s="46" t="s">
        <v>303</v>
      </c>
      <c r="C246" s="103" t="s">
        <v>68</v>
      </c>
      <c r="D246" s="25">
        <f t="shared" si="9"/>
        <v>12000</v>
      </c>
      <c r="E246" s="106">
        <v>12000</v>
      </c>
      <c r="F246" s="106"/>
    </row>
    <row r="247" spans="1:6" s="105" customFormat="1" ht="12.75">
      <c r="A247" s="46">
        <v>25</v>
      </c>
      <c r="B247" s="46" t="s">
        <v>304</v>
      </c>
      <c r="C247" s="103" t="s">
        <v>68</v>
      </c>
      <c r="D247" s="25">
        <f t="shared" si="9"/>
        <v>12000</v>
      </c>
      <c r="E247" s="106">
        <v>12000</v>
      </c>
      <c r="F247" s="106"/>
    </row>
    <row r="248" spans="1:6" s="105" customFormat="1" ht="12.75">
      <c r="A248" s="46">
        <v>26</v>
      </c>
      <c r="B248" s="46" t="s">
        <v>305</v>
      </c>
      <c r="C248" s="103" t="s">
        <v>68</v>
      </c>
      <c r="D248" s="25">
        <f t="shared" si="9"/>
        <v>2700000</v>
      </c>
      <c r="E248" s="31">
        <v>2700000</v>
      </c>
      <c r="F248" s="106"/>
    </row>
    <row r="249" spans="1:6" s="107" customFormat="1" ht="12.75">
      <c r="A249" s="46">
        <v>27</v>
      </c>
      <c r="B249" s="46" t="s">
        <v>215</v>
      </c>
      <c r="C249" s="103" t="s">
        <v>68</v>
      </c>
      <c r="D249" s="25">
        <f t="shared" si="9"/>
        <v>150000</v>
      </c>
      <c r="E249" s="31"/>
      <c r="F249" s="106">
        <v>150000</v>
      </c>
    </row>
    <row r="250" spans="1:6" s="107" customFormat="1" ht="12.75">
      <c r="A250" s="46">
        <v>28</v>
      </c>
      <c r="B250" s="46" t="s">
        <v>306</v>
      </c>
      <c r="C250" s="103" t="s">
        <v>68</v>
      </c>
      <c r="D250" s="25">
        <f t="shared" si="9"/>
        <v>15000</v>
      </c>
      <c r="E250" s="31">
        <v>15000</v>
      </c>
      <c r="F250" s="106"/>
    </row>
    <row r="251" spans="1:6" s="107" customFormat="1" ht="25.5">
      <c r="A251" s="46">
        <v>29</v>
      </c>
      <c r="B251" s="46" t="s">
        <v>307</v>
      </c>
      <c r="C251" s="103" t="s">
        <v>68</v>
      </c>
      <c r="D251" s="25">
        <f t="shared" si="9"/>
        <v>90000</v>
      </c>
      <c r="E251" s="31">
        <v>90000</v>
      </c>
      <c r="F251" s="106"/>
    </row>
    <row r="252" spans="1:6" s="107" customFormat="1" ht="12.75">
      <c r="A252" s="46">
        <v>30</v>
      </c>
      <c r="B252" s="46" t="s">
        <v>308</v>
      </c>
      <c r="C252" s="103" t="s">
        <v>68</v>
      </c>
      <c r="D252" s="25">
        <f t="shared" si="9"/>
        <v>120000</v>
      </c>
      <c r="E252" s="31">
        <v>120000</v>
      </c>
      <c r="F252" s="106"/>
    </row>
    <row r="253" spans="1:6" s="107" customFormat="1" ht="12.75">
      <c r="A253" s="46">
        <v>31</v>
      </c>
      <c r="B253" s="46" t="s">
        <v>309</v>
      </c>
      <c r="C253" s="103" t="s">
        <v>68</v>
      </c>
      <c r="D253" s="25">
        <f t="shared" si="9"/>
        <v>50000</v>
      </c>
      <c r="E253" s="31">
        <v>50000</v>
      </c>
      <c r="F253" s="106"/>
    </row>
    <row r="254" spans="1:6" s="107" customFormat="1" ht="12.75">
      <c r="A254" s="46">
        <v>32</v>
      </c>
      <c r="B254" s="46" t="s">
        <v>310</v>
      </c>
      <c r="C254" s="103" t="s">
        <v>68</v>
      </c>
      <c r="D254" s="25">
        <f t="shared" si="9"/>
        <v>125000</v>
      </c>
      <c r="E254" s="31">
        <v>125000</v>
      </c>
      <c r="F254" s="106"/>
    </row>
    <row r="255" spans="1:6" s="107" customFormat="1" ht="25.5">
      <c r="A255" s="46">
        <v>33</v>
      </c>
      <c r="B255" s="46" t="s">
        <v>311</v>
      </c>
      <c r="C255" s="103" t="s">
        <v>68</v>
      </c>
      <c r="D255" s="25">
        <f t="shared" si="9"/>
        <v>25000</v>
      </c>
      <c r="E255" s="31">
        <v>25000</v>
      </c>
      <c r="F255" s="106"/>
    </row>
    <row r="256" spans="1:6" s="107" customFormat="1" ht="12.75">
      <c r="A256" s="46">
        <v>34</v>
      </c>
      <c r="B256" s="46" t="s">
        <v>312</v>
      </c>
      <c r="C256" s="103" t="s">
        <v>68</v>
      </c>
      <c r="D256" s="25">
        <f t="shared" si="9"/>
        <v>50000</v>
      </c>
      <c r="E256" s="31">
        <v>50000</v>
      </c>
      <c r="F256" s="106"/>
    </row>
    <row r="257" spans="1:6" s="107" customFormat="1" ht="14.25" customHeight="1">
      <c r="A257" s="46">
        <v>35</v>
      </c>
      <c r="B257" s="46" t="s">
        <v>313</v>
      </c>
      <c r="C257" s="103" t="s">
        <v>68</v>
      </c>
      <c r="D257" s="25">
        <f t="shared" si="9"/>
        <v>43000</v>
      </c>
      <c r="E257" s="31">
        <v>43000</v>
      </c>
      <c r="F257" s="106"/>
    </row>
    <row r="258" spans="1:6" s="107" customFormat="1" ht="12.75">
      <c r="A258" s="46">
        <v>36</v>
      </c>
      <c r="B258" s="46" t="s">
        <v>314</v>
      </c>
      <c r="C258" s="103" t="s">
        <v>68</v>
      </c>
      <c r="D258" s="25">
        <f t="shared" si="9"/>
        <v>330000</v>
      </c>
      <c r="E258" s="31">
        <v>330000</v>
      </c>
      <c r="F258" s="106"/>
    </row>
    <row r="259" spans="1:6" s="107" customFormat="1" ht="12.75">
      <c r="A259" s="46">
        <v>37</v>
      </c>
      <c r="B259" s="46" t="s">
        <v>315</v>
      </c>
      <c r="C259" s="103" t="s">
        <v>68</v>
      </c>
      <c r="D259" s="25">
        <f t="shared" si="9"/>
        <v>50000</v>
      </c>
      <c r="E259" s="31">
        <v>50000</v>
      </c>
      <c r="F259" s="106"/>
    </row>
    <row r="260" spans="1:6" s="107" customFormat="1" ht="12.75">
      <c r="A260" s="46">
        <v>38</v>
      </c>
      <c r="B260" s="46" t="s">
        <v>316</v>
      </c>
      <c r="C260" s="103" t="s">
        <v>68</v>
      </c>
      <c r="D260" s="25">
        <f t="shared" si="9"/>
        <v>25000</v>
      </c>
      <c r="E260" s="31">
        <v>25000</v>
      </c>
      <c r="F260" s="106"/>
    </row>
    <row r="261" spans="1:6" s="107" customFormat="1" ht="12.75">
      <c r="A261" s="46">
        <v>39</v>
      </c>
      <c r="B261" s="46" t="s">
        <v>317</v>
      </c>
      <c r="C261" s="103" t="s">
        <v>68</v>
      </c>
      <c r="D261" s="25">
        <f t="shared" si="9"/>
        <v>20000</v>
      </c>
      <c r="E261" s="31">
        <v>20000</v>
      </c>
      <c r="F261" s="106"/>
    </row>
    <row r="262" spans="1:6" s="107" customFormat="1" ht="12.75">
      <c r="A262" s="46">
        <v>40</v>
      </c>
      <c r="B262" s="46" t="s">
        <v>318</v>
      </c>
      <c r="C262" s="103" t="s">
        <v>68</v>
      </c>
      <c r="D262" s="25">
        <f t="shared" si="9"/>
        <v>50000</v>
      </c>
      <c r="E262" s="31">
        <v>50000</v>
      </c>
      <c r="F262" s="106"/>
    </row>
    <row r="263" spans="1:6" s="107" customFormat="1" ht="12.75">
      <c r="A263" s="46">
        <v>41</v>
      </c>
      <c r="B263" s="46" t="s">
        <v>319</v>
      </c>
      <c r="C263" s="103" t="s">
        <v>68</v>
      </c>
      <c r="D263" s="25">
        <f t="shared" si="9"/>
        <v>25000</v>
      </c>
      <c r="E263" s="31">
        <v>25000</v>
      </c>
      <c r="F263" s="106"/>
    </row>
    <row r="264" spans="1:6" s="107" customFormat="1" ht="12.75">
      <c r="A264" s="46">
        <v>42</v>
      </c>
      <c r="B264" s="46" t="s">
        <v>320</v>
      </c>
      <c r="C264" s="103" t="s">
        <v>68</v>
      </c>
      <c r="D264" s="25">
        <f t="shared" si="9"/>
        <v>50000</v>
      </c>
      <c r="E264" s="31">
        <v>50000</v>
      </c>
      <c r="F264" s="106"/>
    </row>
    <row r="265" spans="1:6" s="107" customFormat="1" ht="12.75">
      <c r="A265" s="46">
        <v>43</v>
      </c>
      <c r="B265" s="46" t="s">
        <v>321</v>
      </c>
      <c r="C265" s="103" t="s">
        <v>68</v>
      </c>
      <c r="D265" s="25">
        <f t="shared" si="9"/>
        <v>30000</v>
      </c>
      <c r="E265" s="31">
        <v>30000</v>
      </c>
      <c r="F265" s="106"/>
    </row>
    <row r="266" spans="1:6" s="107" customFormat="1" ht="12.75">
      <c r="A266" s="46">
        <v>44</v>
      </c>
      <c r="B266" s="46" t="s">
        <v>322</v>
      </c>
      <c r="C266" s="103" t="s">
        <v>68</v>
      </c>
      <c r="D266" s="25">
        <f t="shared" si="9"/>
        <v>17000</v>
      </c>
      <c r="E266" s="31">
        <v>17000</v>
      </c>
      <c r="F266" s="106"/>
    </row>
    <row r="267" spans="1:6" s="107" customFormat="1" ht="12.75">
      <c r="A267" s="46">
        <v>45</v>
      </c>
      <c r="B267" s="46" t="s">
        <v>323</v>
      </c>
      <c r="C267" s="103" t="s">
        <v>68</v>
      </c>
      <c r="D267" s="25">
        <f t="shared" si="9"/>
        <v>500000</v>
      </c>
      <c r="E267" s="31">
        <v>500000</v>
      </c>
      <c r="F267" s="106"/>
    </row>
    <row r="268" spans="1:6" s="107" customFormat="1" ht="25.5">
      <c r="A268" s="46">
        <v>46</v>
      </c>
      <c r="B268" s="46" t="s">
        <v>324</v>
      </c>
      <c r="C268" s="103" t="s">
        <v>68</v>
      </c>
      <c r="D268" s="25">
        <f t="shared" si="9"/>
        <v>560000</v>
      </c>
      <c r="E268" s="31">
        <v>560000</v>
      </c>
      <c r="F268" s="108"/>
    </row>
  </sheetData>
  <sheetProtection/>
  <autoFilter ref="A1:F268"/>
  <mergeCells count="5">
    <mergeCell ref="A2:A3"/>
    <mergeCell ref="B2:B3"/>
    <mergeCell ref="C2:C3"/>
    <mergeCell ref="D2:D3"/>
    <mergeCell ref="E2:F2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 anul 2019&amp;RAnexa nr.  7  la HCJM nr.     _____/___________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2019-04-15T11:30:47Z</cp:lastPrinted>
  <dcterms:created xsi:type="dcterms:W3CDTF">2019-04-15T09:59:35Z</dcterms:created>
  <dcterms:modified xsi:type="dcterms:W3CDTF">2019-04-15T11:31:00Z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