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170" windowWidth="20370" windowHeight="5250" activeTab="0"/>
  </bookViews>
  <sheets>
    <sheet name="Buget consolidat" sheetId="1" r:id="rId1"/>
    <sheet name="sursa 02" sheetId="2" state="hidden" r:id="rId2"/>
    <sheet name="sursa 10" sheetId="3" state="hidden" r:id="rId3"/>
    <sheet name="calculatii consolidat" sheetId="4" state="hidden" r:id="rId4"/>
  </sheets>
  <definedNames>
    <definedName name="_xlnm._FilterDatabase" localSheetId="0" hidden="1">'Buget consolidat'!$D$7:$F$650</definedName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<sst xmlns="http://schemas.openxmlformats.org/spreadsheetml/2006/main" count="2846" uniqueCount="417">
  <si>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</si>
  <si>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</si>
  <si>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</si>
  <si>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</si>
  <si>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</si>
  <si>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</si>
  <si>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</si>
  <si>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</si>
  <si>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</si>
  <si>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</si>
  <si>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</si>
  <si>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</si>
  <si>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</si>
  <si>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</si>
  <si>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</si>
  <si>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</si>
  <si>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</si>
  <si>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</si>
  <si>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</si>
  <si>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</si>
  <si>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</si>
  <si>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</si>
  <si>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</si>
  <si>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</si>
  <si>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</si>
  <si>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</si>
  <si>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</si>
  <si>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</si>
  <si>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</si>
  <si>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</si>
  <si>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</si>
  <si>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</si>
  <si>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</si>
  <si>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</si>
  <si>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</si>
  <si>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</si>
  <si>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</si>
  <si>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</si>
  <si>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</si>
  <si>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</si>
  <si>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</si>
  <si>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</si>
  <si>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</si>
  <si>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</si>
  <si>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</si>
  <si>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</si>
  <si>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</si>
  <si>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</si>
  <si>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</si>
  <si>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</si>
  <si>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</si>
  <si>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</si>
  <si>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</si>
  <si>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</si>
  <si>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421039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</si>
  <si>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</si>
  <si>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</si>
  <si>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</si>
  <si>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</si>
  <si>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</si>
  <si>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</si>
  <si>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</si>
  <si>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</si>
  <si>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</si>
  <si>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</si>
  <si>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</si>
  <si>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</si>
  <si>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</si>
  <si>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</si>
  <si>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</si>
  <si>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</si>
  <si>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</si>
  <si>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</si>
  <si>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</si>
  <si>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</si>
  <si>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</si>
  <si>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</si>
  <si>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</si>
  <si>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</si>
  <si>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</si>
  <si>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</si>
  <si>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</si>
  <si>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</si>
  <si>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</si>
  <si>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</si>
  <si>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</si>
  <si>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</si>
  <si>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</si>
  <si>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</si>
  <si>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</si>
  <si>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</si>
  <si>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</si>
  <si>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</si>
  <si>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</si>
  <si>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</si>
  <si>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</si>
  <si>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</si>
  <si>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</si>
  <si>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</si>
  <si>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</si>
  <si>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</si>
  <si>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</si>
  <si>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</si>
  <si>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</si>
  <si>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</si>
  <si>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</si>
  <si>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</si>
  <si>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</si>
  <si>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</si>
  <si>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</si>
  <si>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</si>
  <si>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</si>
  <si>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</si>
  <si>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</si>
  <si>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</si>
  <si>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</si>
  <si>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</si>
  <si>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</si>
  <si>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</si>
  <si>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</si>
  <si>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</si>
  <si>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</si>
  <si>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</si>
  <si>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</si>
  <si>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</si>
  <si>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</si>
  <si>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</si>
  <si>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</si>
  <si>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</si>
  <si>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</si>
  <si>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</si>
  <si>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</si>
  <si>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</si>
  <si>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</si>
  <si>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</si>
  <si>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</si>
  <si>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</si>
  <si>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</si>
  <si>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</si>
  <si>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</si>
  <si>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</si>
  <si>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</si>
  <si>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</si>
  <si>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</si>
  <si>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</si>
  <si>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</si>
  <si>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</si>
  <si>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</si>
  <si>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</si>
  <si>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</si>
  <si>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</si>
  <si>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</si>
  <si>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</si>
  <si>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</si>
  <si>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</si>
  <si>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</si>
  <si>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</si>
  <si>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</si>
  <si>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</si>
  <si>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</si>
  <si>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</si>
  <si>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</si>
  <si>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</si>
  <si>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</si>
  <si>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</si>
  <si>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</si>
  <si>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</si>
  <si>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</si>
  <si>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</si>
  <si>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</si>
  <si>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</si>
  <si>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</si>
  <si>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</si>
  <si>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</si>
  <si>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</si>
  <si>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</si>
  <si>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</si>
  <si>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</si>
  <si>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</si>
  <si>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</si>
  <si>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</si>
  <si>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</si>
  <si>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</si>
  <si>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</si>
  <si>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</si>
  <si>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</si>
  <si>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</si>
  <si>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</si>
  <si>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</si>
  <si>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</si>
  <si>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</si>
  <si>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</si>
  <si>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</si>
  <si>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</si>
  <si>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</si>
  <si>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</si>
  <si>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</si>
  <si>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</si>
  <si>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</si>
  <si>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</si>
  <si>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</si>
  <si>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</si>
  <si>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</si>
  <si>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</si>
  <si>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</si>
  <si>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</si>
  <si>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</si>
  <si>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</si>
  <si>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</si>
  <si>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</si>
  <si>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</si>
  <si>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</si>
  <si>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</si>
  <si>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</si>
  <si>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</si>
  <si>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</si>
  <si>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</si>
  <si>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</si>
  <si>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</si>
  <si>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</si>
  <si>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</si>
  <si>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</si>
  <si>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</si>
  <si>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</si>
  <si>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</si>
  <si>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</si>
  <si>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</si>
  <si>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</si>
  <si>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</si>
  <si>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</si>
  <si>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</si>
  <si>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</si>
  <si>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</si>
  <si>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</si>
  <si>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</si>
  <si>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</si>
  <si>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</si>
  <si>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</si>
  <si>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</si>
  <si>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</si>
  <si>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</si>
  <si>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</si>
  <si>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</si>
  <si>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</si>
  <si>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</si>
  <si>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</si>
  <si>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</si>
  <si>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</si>
  <si>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</si>
  <si>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</si>
  <si>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</si>
  <si>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</si>
  <si>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</si>
  <si>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</si>
  <si>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</si>
  <si>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</si>
  <si>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</si>
  <si>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</si>
  <si>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</si>
  <si>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</si>
  <si>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</si>
  <si>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</si>
  <si>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</si>
  <si>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</si>
  <si>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</si>
  <si>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</si>
  <si>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</si>
  <si>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</si>
  <si>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</si>
  <si>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</si>
  <si>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</si>
  <si>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</si>
  <si>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</si>
  <si>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</si>
  <si>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</si>
  <si>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</si>
  <si>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</si>
  <si>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</si>
  <si>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</si>
  <si>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</si>
  <si>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</si>
  <si>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</si>
  <si>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</si>
  <si>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</si>
  <si>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</si>
  <si>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</si>
  <si>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</si>
  <si>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</si>
  <si>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</si>
  <si>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</si>
  <si>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</si>
  <si>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</si>
  <si>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</si>
  <si>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</si>
  <si>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</si>
  <si>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</si>
  <si>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</si>
  <si>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</si>
  <si>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</si>
  <si>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</si>
  <si>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</si>
  <si>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</si>
  <si>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</si>
  <si>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</si>
  <si>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</si>
  <si>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</si>
  <si>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</si>
  <si>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</si>
  <si>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</si>
  <si>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</si>
  <si>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</si>
  <si>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</si>
  <si>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</si>
  <si>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</si>
  <si>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</si>
  <si>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</si>
  <si>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</si>
  <si>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</si>
  <si>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</si>
  <si>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</si>
  <si>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</si>
  <si>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</si>
  <si>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</si>
  <si>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</si>
  <si>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</si>
  <si>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</si>
  <si>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</si>
  <si>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</si>
  <si>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</si>
  <si>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</si>
  <si>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</si>
  <si>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</si>
  <si>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</si>
  <si>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</si>
  <si>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</si>
  <si>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</si>
  <si>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</si>
  <si>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</si>
  <si>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</si>
  <si>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</si>
  <si>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</si>
  <si>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</si>
  <si>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</si>
  <si>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</si>
  <si>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</si>
  <si>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</si>
  <si>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</si>
  <si>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</si>
  <si>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</si>
  <si>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</si>
  <si>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</si>
  <si>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</si>
  <si>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</si>
  <si>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</si>
  <si>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</si>
  <si>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</si>
  <si>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</si>
  <si>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</si>
  <si>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</si>
  <si>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</si>
  <si>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</si>
  <si>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</si>
  <si>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</si>
  <si>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</si>
  <si>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</si>
  <si>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</si>
  <si>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Subventii de la bugetul de stat catre bugetele locale pentru finantarea altor investitii în sanatate</t>
  </si>
  <si>
    <t>420216</t>
  </si>
  <si>
    <t>42021603</t>
  </si>
  <si>
    <t>Influenta</t>
  </si>
  <si>
    <t>Buget rectificat 2019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</si>
  <si>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</si>
  <si>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</si>
  <si>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</si>
  <si>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</si>
  <si>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</si>
  <si>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</si>
  <si>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</si>
  <si>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</si>
  <si>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</si>
  <si>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</si>
  <si>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</si>
  <si>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</si>
  <si>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</si>
  <si>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</si>
  <si>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</si>
  <si>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</si>
  <si>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</si>
  <si>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</si>
  <si>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</si>
  <si>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</si>
  <si>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</si>
  <si>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</si>
  <si>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</si>
  <si>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</si>
  <si>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</si>
  <si>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</si>
  <si>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</si>
  <si>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</si>
  <si>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Credite de angajament</t>
  </si>
  <si>
    <t>Buget 2020</t>
  </si>
  <si>
    <t>Buget 2021</t>
  </si>
  <si>
    <t>Buget 2022</t>
  </si>
  <si>
    <t>Buget 2023</t>
  </si>
  <si>
    <t>Diverse venituri (cod 36.10.04+36.10.50)</t>
  </si>
  <si>
    <t>3610</t>
  </si>
  <si>
    <t>361050</t>
  </si>
  <si>
    <t>580203</t>
  </si>
  <si>
    <t>Taxe speciale</t>
  </si>
  <si>
    <t>360206</t>
  </si>
  <si>
    <t xml:space="preserve">Buget rectificat 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</si>
  <si>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</si>
  <si>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</si>
  <si>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</si>
  <si>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aferente cheltuielilor cu alocatia de hrana si cu indemnizatia de cazare pentru personalul din serviciile sociale publice aflat in izolare preventiva la locul de munca</t>
  </si>
  <si>
    <t>Transferuri curente (cod 51.01.01+51.01.03+51.01.05+51.01.14+51.01.15+51.01.24+51.01.26+51.01.31+51.01.39 + 51.01.46+51.01.49+51.01.60+51.01.61+51.01.64+51.01.76)</t>
  </si>
  <si>
    <t>510176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</si>
</sst>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0" applyFont="1" applyFill="1" applyBorder="1" applyAlignment="1">
      <alignment horizontal="center" vertical="center" wrapText="1"/>
      <protection/>
    </xf>
    <xf numFmtId="3" fontId="2" fillId="33" borderId="10" xfId="49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10" xfId="50" applyFont="1" applyFill="1" applyBorder="1" applyAlignment="1">
      <alignment wrapText="1"/>
      <protection/>
    </xf>
    <xf numFmtId="0" fontId="3" fillId="0" borderId="10" xfId="50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0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_mach03" xfId="49"/>
    <cellStyle name="Normal_Machete buget 99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"/>
  <sheetViews>
    <sheetView tabSelected="1" view="pageLayout" workbookViewId="0" topLeftCell="A1">
      <selection activeCell="D16" sqref="D16"/>
    </sheetView>
  </sheetViews>
  <sheetFormatPr defaultColWidth="9.140625" defaultRowHeight="15"/>
  <cols>
    <col min="1" max="1" width="60.8515625" style="11" customWidth="1"/>
    <col min="2" max="2" width="9.7109375" style="10" bestFit="1" customWidth="1"/>
    <col min="3" max="3" width="13.140625" style="10" hidden="1" customWidth="1"/>
    <col min="4" max="4" width="15.8515625" style="10" customWidth="1"/>
    <col min="5" max="5" width="14.00390625" style="10" customWidth="1"/>
    <col min="6" max="6" width="16.7109375" style="10" customWidth="1"/>
    <col min="7" max="9" width="12.421875" style="10" hidden="1" customWidth="1"/>
    <col min="10" max="10" width="9.140625" style="10" customWidth="1"/>
    <col min="11" max="11" width="12.421875" style="10" bestFit="1" customWidth="1"/>
    <col min="12" max="16384" width="9.140625" style="10" customWidth="1"/>
  </cols>
  <sheetData>
    <row r="1" s="20" customFormat="1" ht="12.75">
      <c r="A1" s="19" t="s">
        <v>371</v>
      </c>
    </row>
    <row r="2" s="20" customFormat="1" ht="12.75">
      <c r="A2" s="19" t="s">
        <v>372</v>
      </c>
    </row>
    <row r="3" s="20" customFormat="1" ht="12.75">
      <c r="A3" s="19" t="s">
        <v>373</v>
      </c>
    </row>
    <row r="4" spans="1:5" ht="12.75">
      <c r="A4" s="22"/>
      <c r="B4" s="22"/>
      <c r="C4" s="22"/>
      <c r="D4" s="22"/>
      <c r="E4" s="1"/>
    </row>
    <row r="5" spans="1:9" ht="12.75">
      <c r="A5" s="23" t="s">
        <v>355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6"/>
      <c r="B6" s="1"/>
      <c r="C6" s="1"/>
      <c r="D6" s="1"/>
      <c r="E6" s="12"/>
      <c r="G6" s="1"/>
      <c r="H6" s="1"/>
      <c r="I6" s="1"/>
    </row>
    <row r="7" spans="1:9" ht="25.5">
      <c r="A7" s="2" t="s">
        <v>1</v>
      </c>
      <c r="B7" s="2" t="s">
        <v>2</v>
      </c>
      <c r="C7" s="2" t="s">
        <v>399</v>
      </c>
      <c r="D7" s="3" t="s">
        <v>400</v>
      </c>
      <c r="E7" s="3" t="s">
        <v>369</v>
      </c>
      <c r="F7" s="3" t="s">
        <v>410</v>
      </c>
      <c r="G7" s="3" t="s">
        <v>401</v>
      </c>
      <c r="H7" s="3" t="s">
        <v>402</v>
      </c>
      <c r="I7" s="3" t="s">
        <v>403</v>
      </c>
    </row>
    <row r="8" spans="1:11" ht="25.5">
      <c r="A8" s="7" t="s">
        <v>141</v>
      </c>
      <c r="B8" s="4" t="s">
        <v>142</v>
      </c>
      <c r="C8" s="5">
        <f aca="true" t="shared" si="0" ref="C8:I8">C14+C18+C22+C27+C31+C40+C43+C47+C53+C57+C67+C77+C79</f>
        <v>0</v>
      </c>
      <c r="D8" s="5">
        <f t="shared" si="0"/>
        <v>812597000</v>
      </c>
      <c r="E8" s="5">
        <f t="shared" si="0"/>
        <v>2324000</v>
      </c>
      <c r="F8" s="5">
        <f t="shared" si="0"/>
        <v>814921000</v>
      </c>
      <c r="G8" s="5">
        <f t="shared" si="0"/>
        <v>787301000</v>
      </c>
      <c r="H8" s="5">
        <f t="shared" si="0"/>
        <v>745440000</v>
      </c>
      <c r="I8" s="5">
        <f t="shared" si="0"/>
        <v>753054000</v>
      </c>
      <c r="K8" s="13"/>
    </row>
    <row r="9" spans="1:9" ht="12.75">
      <c r="A9" s="7" t="s">
        <v>143</v>
      </c>
      <c r="B9" s="4" t="s">
        <v>144</v>
      </c>
      <c r="C9" s="5">
        <f aca="true" t="shared" si="1" ref="C9:I9">C10-C18</f>
        <v>0</v>
      </c>
      <c r="D9" s="5">
        <f t="shared" si="1"/>
        <v>391390000</v>
      </c>
      <c r="E9" s="5">
        <f t="shared" si="1"/>
        <v>2310000</v>
      </c>
      <c r="F9" s="5">
        <f t="shared" si="1"/>
        <v>393700000</v>
      </c>
      <c r="G9" s="5">
        <f t="shared" si="1"/>
        <v>384764000</v>
      </c>
      <c r="H9" s="5">
        <f t="shared" si="1"/>
        <v>392499000</v>
      </c>
      <c r="I9" s="5">
        <f t="shared" si="1"/>
        <v>399031000</v>
      </c>
    </row>
    <row r="10" spans="1:9" ht="12.75">
      <c r="A10" s="7" t="s">
        <v>145</v>
      </c>
      <c r="B10" s="4" t="s">
        <v>6</v>
      </c>
      <c r="C10" s="5">
        <f aca="true" t="shared" si="2" ref="C10:I10">C11+C25</f>
        <v>0</v>
      </c>
      <c r="D10" s="5">
        <f t="shared" si="2"/>
        <v>542973000</v>
      </c>
      <c r="E10" s="5">
        <f t="shared" si="2"/>
        <v>2310000</v>
      </c>
      <c r="F10" s="5">
        <f t="shared" si="2"/>
        <v>545283000</v>
      </c>
      <c r="G10" s="5">
        <f t="shared" si="2"/>
        <v>595873000</v>
      </c>
      <c r="H10" s="5">
        <f t="shared" si="2"/>
        <v>550134000</v>
      </c>
      <c r="I10" s="5">
        <f t="shared" si="2"/>
        <v>554474000</v>
      </c>
    </row>
    <row r="11" spans="1:9" ht="12.75">
      <c r="A11" s="7" t="s">
        <v>146</v>
      </c>
      <c r="B11" s="4" t="s">
        <v>147</v>
      </c>
      <c r="C11" s="5">
        <f aca="true" t="shared" si="3" ref="C11:I11">C12+C17</f>
        <v>0</v>
      </c>
      <c r="D11" s="5">
        <f t="shared" si="3"/>
        <v>248444000</v>
      </c>
      <c r="E11" s="5">
        <f t="shared" si="3"/>
        <v>0</v>
      </c>
      <c r="F11" s="5">
        <f t="shared" si="3"/>
        <v>248444000</v>
      </c>
      <c r="G11" s="5">
        <f t="shared" si="3"/>
        <v>318376000</v>
      </c>
      <c r="H11" s="5">
        <f t="shared" si="3"/>
        <v>264952000</v>
      </c>
      <c r="I11" s="5">
        <f t="shared" si="3"/>
        <v>262803000</v>
      </c>
    </row>
    <row r="12" spans="1:9" ht="25.5">
      <c r="A12" s="7" t="s">
        <v>148</v>
      </c>
      <c r="B12" s="4" t="s">
        <v>149</v>
      </c>
      <c r="C12" s="5">
        <f aca="true" t="shared" si="4" ref="C12:I13">C13</f>
        <v>0</v>
      </c>
      <c r="D12" s="5">
        <f t="shared" si="4"/>
        <v>95761000</v>
      </c>
      <c r="E12" s="5">
        <f t="shared" si="4"/>
        <v>0</v>
      </c>
      <c r="F12" s="5">
        <f t="shared" si="4"/>
        <v>95761000</v>
      </c>
      <c r="G12" s="5">
        <f t="shared" si="4"/>
        <v>105455000</v>
      </c>
      <c r="H12" s="5">
        <f t="shared" si="4"/>
        <v>105455000</v>
      </c>
      <c r="I12" s="5">
        <f t="shared" si="4"/>
        <v>105455000</v>
      </c>
    </row>
    <row r="13" spans="1:9" ht="25.5">
      <c r="A13" s="7" t="s">
        <v>150</v>
      </c>
      <c r="B13" s="4" t="s">
        <v>151</v>
      </c>
      <c r="C13" s="5">
        <f t="shared" si="4"/>
        <v>0</v>
      </c>
      <c r="D13" s="5">
        <f t="shared" si="4"/>
        <v>95761000</v>
      </c>
      <c r="E13" s="5">
        <f t="shared" si="4"/>
        <v>0</v>
      </c>
      <c r="F13" s="5">
        <f t="shared" si="4"/>
        <v>95761000</v>
      </c>
      <c r="G13" s="5">
        <f t="shared" si="4"/>
        <v>105455000</v>
      </c>
      <c r="H13" s="5">
        <f t="shared" si="4"/>
        <v>105455000</v>
      </c>
      <c r="I13" s="5">
        <f t="shared" si="4"/>
        <v>105455000</v>
      </c>
    </row>
    <row r="14" spans="1:9" ht="12.75">
      <c r="A14" s="7" t="s">
        <v>152</v>
      </c>
      <c r="B14" s="4" t="s">
        <v>153</v>
      </c>
      <c r="C14" s="5">
        <f aca="true" t="shared" si="5" ref="C14:I14">C15+C16</f>
        <v>0</v>
      </c>
      <c r="D14" s="5">
        <f t="shared" si="5"/>
        <v>95761000</v>
      </c>
      <c r="E14" s="5">
        <f t="shared" si="5"/>
        <v>0</v>
      </c>
      <c r="F14" s="5">
        <f t="shared" si="5"/>
        <v>95761000</v>
      </c>
      <c r="G14" s="5">
        <f t="shared" si="5"/>
        <v>105455000</v>
      </c>
      <c r="H14" s="5">
        <f t="shared" si="5"/>
        <v>105455000</v>
      </c>
      <c r="I14" s="5">
        <f t="shared" si="5"/>
        <v>105455000</v>
      </c>
    </row>
    <row r="15" spans="1:9" ht="12.75">
      <c r="A15" s="7" t="s">
        <v>154</v>
      </c>
      <c r="B15" s="4" t="s">
        <v>155</v>
      </c>
      <c r="C15" s="5">
        <f>C324</f>
        <v>0</v>
      </c>
      <c r="D15" s="5">
        <f aca="true" t="shared" si="6" ref="D15:F16">D324</f>
        <v>84002000</v>
      </c>
      <c r="E15" s="5">
        <f t="shared" si="6"/>
        <v>0</v>
      </c>
      <c r="F15" s="5">
        <f t="shared" si="6"/>
        <v>84002000</v>
      </c>
      <c r="G15" s="5">
        <f aca="true" t="shared" si="7" ref="G15:I16">G324</f>
        <v>93294000</v>
      </c>
      <c r="H15" s="5">
        <f t="shared" si="7"/>
        <v>93294000</v>
      </c>
      <c r="I15" s="5">
        <f t="shared" si="7"/>
        <v>93294000</v>
      </c>
    </row>
    <row r="16" spans="1:9" ht="25.5">
      <c r="A16" s="7" t="s">
        <v>156</v>
      </c>
      <c r="B16" s="4" t="s">
        <v>157</v>
      </c>
      <c r="C16" s="5">
        <f>C325</f>
        <v>0</v>
      </c>
      <c r="D16" s="5">
        <f t="shared" si="6"/>
        <v>11759000</v>
      </c>
      <c r="E16" s="5">
        <f t="shared" si="6"/>
        <v>0</v>
      </c>
      <c r="F16" s="5">
        <f t="shared" si="6"/>
        <v>11759000</v>
      </c>
      <c r="G16" s="5">
        <f t="shared" si="7"/>
        <v>12161000</v>
      </c>
      <c r="H16" s="5">
        <f t="shared" si="7"/>
        <v>12161000</v>
      </c>
      <c r="I16" s="5">
        <f t="shared" si="7"/>
        <v>12161000</v>
      </c>
    </row>
    <row r="17" spans="1:9" ht="25.5">
      <c r="A17" s="7" t="s">
        <v>158</v>
      </c>
      <c r="B17" s="4" t="s">
        <v>159</v>
      </c>
      <c r="C17" s="5">
        <f aca="true" t="shared" si="8" ref="C17:I17">C18+C22</f>
        <v>0</v>
      </c>
      <c r="D17" s="5">
        <f t="shared" si="8"/>
        <v>152683000</v>
      </c>
      <c r="E17" s="5">
        <f t="shared" si="8"/>
        <v>0</v>
      </c>
      <c r="F17" s="5">
        <f t="shared" si="8"/>
        <v>152683000</v>
      </c>
      <c r="G17" s="5">
        <f t="shared" si="8"/>
        <v>212921000</v>
      </c>
      <c r="H17" s="5">
        <f t="shared" si="8"/>
        <v>159497000</v>
      </c>
      <c r="I17" s="5">
        <f t="shared" si="8"/>
        <v>157348000</v>
      </c>
    </row>
    <row r="18" spans="1:9" ht="25.5">
      <c r="A18" s="7" t="s">
        <v>160</v>
      </c>
      <c r="B18" s="4" t="s">
        <v>161</v>
      </c>
      <c r="C18" s="5">
        <f aca="true" t="shared" si="9" ref="C18:I18">C19+C20+C21</f>
        <v>0</v>
      </c>
      <c r="D18" s="5">
        <f t="shared" si="9"/>
        <v>151583000</v>
      </c>
      <c r="E18" s="5">
        <f t="shared" si="9"/>
        <v>0</v>
      </c>
      <c r="F18" s="5">
        <f t="shared" si="9"/>
        <v>151583000</v>
      </c>
      <c r="G18" s="5">
        <f t="shared" si="9"/>
        <v>211109000</v>
      </c>
      <c r="H18" s="5">
        <f t="shared" si="9"/>
        <v>157635000</v>
      </c>
      <c r="I18" s="5">
        <f t="shared" si="9"/>
        <v>155443000</v>
      </c>
    </row>
    <row r="19" spans="1:9" ht="25.5">
      <c r="A19" s="7" t="s">
        <v>162</v>
      </c>
      <c r="B19" s="4" t="s">
        <v>163</v>
      </c>
      <c r="C19" s="5">
        <f>C328</f>
        <v>0</v>
      </c>
      <c r="D19" s="5">
        <f aca="true" t="shared" si="10" ref="D19:F21">D328</f>
        <v>56600000</v>
      </c>
      <c r="E19" s="5">
        <f t="shared" si="10"/>
        <v>0</v>
      </c>
      <c r="F19" s="5">
        <f t="shared" si="10"/>
        <v>56600000</v>
      </c>
      <c r="G19" s="5">
        <f aca="true" t="shared" si="11" ref="G19:I21">G328</f>
        <v>77512000</v>
      </c>
      <c r="H19" s="5">
        <f t="shared" si="11"/>
        <v>77561000</v>
      </c>
      <c r="I19" s="5">
        <f t="shared" si="11"/>
        <v>77607000</v>
      </c>
    </row>
    <row r="20" spans="1:9" ht="12.75">
      <c r="A20" s="7" t="s">
        <v>164</v>
      </c>
      <c r="B20" s="4" t="s">
        <v>165</v>
      </c>
      <c r="C20" s="5">
        <f>C329</f>
        <v>0</v>
      </c>
      <c r="D20" s="5">
        <f t="shared" si="10"/>
        <v>14000000</v>
      </c>
      <c r="E20" s="5">
        <f t="shared" si="10"/>
        <v>0</v>
      </c>
      <c r="F20" s="5">
        <f t="shared" si="10"/>
        <v>14000000</v>
      </c>
      <c r="G20" s="5">
        <f t="shared" si="11"/>
        <v>7678000</v>
      </c>
      <c r="H20" s="5">
        <f t="shared" si="11"/>
        <v>7678000</v>
      </c>
      <c r="I20" s="5">
        <f t="shared" si="11"/>
        <v>7678000</v>
      </c>
    </row>
    <row r="21" spans="1:9" ht="25.5">
      <c r="A21" s="7" t="s">
        <v>166</v>
      </c>
      <c r="B21" s="4" t="s">
        <v>167</v>
      </c>
      <c r="C21" s="5">
        <f>C330</f>
        <v>0</v>
      </c>
      <c r="D21" s="5">
        <f t="shared" si="10"/>
        <v>80983000</v>
      </c>
      <c r="E21" s="5">
        <f t="shared" si="10"/>
        <v>0</v>
      </c>
      <c r="F21" s="5">
        <f t="shared" si="10"/>
        <v>80983000</v>
      </c>
      <c r="G21" s="5">
        <f t="shared" si="11"/>
        <v>125919000</v>
      </c>
      <c r="H21" s="5">
        <f t="shared" si="11"/>
        <v>72396000</v>
      </c>
      <c r="I21" s="5">
        <f t="shared" si="11"/>
        <v>70158000</v>
      </c>
    </row>
    <row r="22" spans="1:9" ht="25.5">
      <c r="A22" s="7" t="s">
        <v>168</v>
      </c>
      <c r="B22" s="4" t="s">
        <v>169</v>
      </c>
      <c r="C22" s="5">
        <f aca="true" t="shared" si="12" ref="C22:I22">C23+C24</f>
        <v>0</v>
      </c>
      <c r="D22" s="5">
        <f t="shared" si="12"/>
        <v>1100000</v>
      </c>
      <c r="E22" s="5">
        <f t="shared" si="12"/>
        <v>0</v>
      </c>
      <c r="F22" s="5">
        <f t="shared" si="12"/>
        <v>1100000</v>
      </c>
      <c r="G22" s="5">
        <f t="shared" si="12"/>
        <v>1812000</v>
      </c>
      <c r="H22" s="5">
        <f t="shared" si="12"/>
        <v>1862000</v>
      </c>
      <c r="I22" s="5">
        <f t="shared" si="12"/>
        <v>1905000</v>
      </c>
    </row>
    <row r="23" spans="1:9" ht="12.75">
      <c r="A23" s="7" t="s">
        <v>170</v>
      </c>
      <c r="B23" s="4" t="s">
        <v>171</v>
      </c>
      <c r="C23" s="5">
        <f>C332</f>
        <v>0</v>
      </c>
      <c r="D23" s="5">
        <f aca="true" t="shared" si="13" ref="D23:F24">D332</f>
        <v>100000</v>
      </c>
      <c r="E23" s="5">
        <f t="shared" si="13"/>
        <v>0</v>
      </c>
      <c r="F23" s="5">
        <f t="shared" si="13"/>
        <v>100000</v>
      </c>
      <c r="G23" s="5">
        <f aca="true" t="shared" si="14" ref="G23:I24">G332</f>
        <v>213000</v>
      </c>
      <c r="H23" s="5">
        <f t="shared" si="14"/>
        <v>219000</v>
      </c>
      <c r="I23" s="5">
        <f t="shared" si="14"/>
        <v>224000</v>
      </c>
    </row>
    <row r="24" spans="1:9" ht="25.5">
      <c r="A24" s="7" t="s">
        <v>172</v>
      </c>
      <c r="B24" s="4" t="s">
        <v>173</v>
      </c>
      <c r="C24" s="5">
        <f>C333</f>
        <v>0</v>
      </c>
      <c r="D24" s="5">
        <f t="shared" si="13"/>
        <v>1000000</v>
      </c>
      <c r="E24" s="5">
        <f t="shared" si="13"/>
        <v>0</v>
      </c>
      <c r="F24" s="5">
        <f t="shared" si="13"/>
        <v>1000000</v>
      </c>
      <c r="G24" s="5">
        <f t="shared" si="14"/>
        <v>1599000</v>
      </c>
      <c r="H24" s="5">
        <f t="shared" si="14"/>
        <v>1643000</v>
      </c>
      <c r="I24" s="5">
        <f t="shared" si="14"/>
        <v>1681000</v>
      </c>
    </row>
    <row r="25" spans="1:9" ht="12.75">
      <c r="A25" s="7" t="s">
        <v>174</v>
      </c>
      <c r="B25" s="4" t="s">
        <v>8</v>
      </c>
      <c r="C25" s="5">
        <f aca="true" t="shared" si="15" ref="C25:I25">C26+C30</f>
        <v>0</v>
      </c>
      <c r="D25" s="5">
        <f t="shared" si="15"/>
        <v>294529000</v>
      </c>
      <c r="E25" s="5">
        <f t="shared" si="15"/>
        <v>2310000</v>
      </c>
      <c r="F25" s="5">
        <f t="shared" si="15"/>
        <v>296839000</v>
      </c>
      <c r="G25" s="5">
        <f t="shared" si="15"/>
        <v>277497000</v>
      </c>
      <c r="H25" s="5">
        <f t="shared" si="15"/>
        <v>285182000</v>
      </c>
      <c r="I25" s="5">
        <f t="shared" si="15"/>
        <v>291671000</v>
      </c>
    </row>
    <row r="26" spans="1:9" ht="12.75">
      <c r="A26" s="7" t="s">
        <v>175</v>
      </c>
      <c r="B26" s="4" t="s">
        <v>10</v>
      </c>
      <c r="C26" s="5">
        <f aca="true" t="shared" si="16" ref="C26:I28">C27</f>
        <v>0</v>
      </c>
      <c r="D26" s="5">
        <f t="shared" si="16"/>
        <v>1040000</v>
      </c>
      <c r="E26" s="5">
        <f t="shared" si="16"/>
        <v>0</v>
      </c>
      <c r="F26" s="5">
        <f t="shared" si="16"/>
        <v>1040000</v>
      </c>
      <c r="G26" s="5">
        <f t="shared" si="16"/>
        <v>1409000</v>
      </c>
      <c r="H26" s="5">
        <f t="shared" si="16"/>
        <v>1449000</v>
      </c>
      <c r="I26" s="5">
        <f t="shared" si="16"/>
        <v>1482000</v>
      </c>
    </row>
    <row r="27" spans="1:9" ht="12.75">
      <c r="A27" s="7" t="s">
        <v>176</v>
      </c>
      <c r="B27" s="4" t="s">
        <v>177</v>
      </c>
      <c r="C27" s="5">
        <f t="shared" si="16"/>
        <v>0</v>
      </c>
      <c r="D27" s="5">
        <f t="shared" si="16"/>
        <v>1040000</v>
      </c>
      <c r="E27" s="5">
        <f t="shared" si="16"/>
        <v>0</v>
      </c>
      <c r="F27" s="5">
        <f t="shared" si="16"/>
        <v>1040000</v>
      </c>
      <c r="G27" s="5">
        <f t="shared" si="16"/>
        <v>1409000</v>
      </c>
      <c r="H27" s="5">
        <f t="shared" si="16"/>
        <v>1449000</v>
      </c>
      <c r="I27" s="5">
        <f t="shared" si="16"/>
        <v>1482000</v>
      </c>
    </row>
    <row r="28" spans="1:9" ht="12.75">
      <c r="A28" s="7" t="s">
        <v>178</v>
      </c>
      <c r="B28" s="4" t="s">
        <v>179</v>
      </c>
      <c r="C28" s="5">
        <f t="shared" si="16"/>
        <v>0</v>
      </c>
      <c r="D28" s="5">
        <f t="shared" si="16"/>
        <v>1040000</v>
      </c>
      <c r="E28" s="5">
        <f t="shared" si="16"/>
        <v>0</v>
      </c>
      <c r="F28" s="5">
        <f t="shared" si="16"/>
        <v>1040000</v>
      </c>
      <c r="G28" s="5">
        <f t="shared" si="16"/>
        <v>1409000</v>
      </c>
      <c r="H28" s="5">
        <f t="shared" si="16"/>
        <v>1449000</v>
      </c>
      <c r="I28" s="5">
        <f t="shared" si="16"/>
        <v>1482000</v>
      </c>
    </row>
    <row r="29" spans="1:9" ht="12.75">
      <c r="A29" s="7" t="s">
        <v>15</v>
      </c>
      <c r="B29" s="4" t="s">
        <v>180</v>
      </c>
      <c r="C29" s="5">
        <f aca="true" t="shared" si="17" ref="C29:I29">C338</f>
        <v>0</v>
      </c>
      <c r="D29" s="5">
        <f t="shared" si="17"/>
        <v>1040000</v>
      </c>
      <c r="E29" s="5">
        <f t="shared" si="17"/>
        <v>0</v>
      </c>
      <c r="F29" s="5">
        <f t="shared" si="17"/>
        <v>1040000</v>
      </c>
      <c r="G29" s="5">
        <f t="shared" si="17"/>
        <v>1409000</v>
      </c>
      <c r="H29" s="5">
        <f t="shared" si="17"/>
        <v>1449000</v>
      </c>
      <c r="I29" s="5">
        <f t="shared" si="17"/>
        <v>1482000</v>
      </c>
    </row>
    <row r="30" spans="1:9" ht="25.5">
      <c r="A30" s="7" t="s">
        <v>181</v>
      </c>
      <c r="B30" s="4" t="s">
        <v>18</v>
      </c>
      <c r="C30" s="5">
        <f aca="true" t="shared" si="18" ref="C30:I30">C31+C40+C43</f>
        <v>0</v>
      </c>
      <c r="D30" s="5">
        <f t="shared" si="18"/>
        <v>293489000</v>
      </c>
      <c r="E30" s="5">
        <f t="shared" si="18"/>
        <v>2310000</v>
      </c>
      <c r="F30" s="5">
        <f t="shared" si="18"/>
        <v>295799000</v>
      </c>
      <c r="G30" s="5">
        <f t="shared" si="18"/>
        <v>276088000</v>
      </c>
      <c r="H30" s="5">
        <f t="shared" si="18"/>
        <v>283733000</v>
      </c>
      <c r="I30" s="5">
        <f t="shared" si="18"/>
        <v>290189000</v>
      </c>
    </row>
    <row r="31" spans="1:9" ht="38.25">
      <c r="A31" s="7" t="s">
        <v>182</v>
      </c>
      <c r="B31" s="4" t="s">
        <v>183</v>
      </c>
      <c r="C31" s="5">
        <f aca="true" t="shared" si="19" ref="C31:I31">C32+C33+C35+C36+C38+C39+C34+C37</f>
        <v>0</v>
      </c>
      <c r="D31" s="5">
        <f t="shared" si="19"/>
        <v>229537000</v>
      </c>
      <c r="E31" s="5">
        <f t="shared" si="19"/>
        <v>2310000</v>
      </c>
      <c r="F31" s="5">
        <f t="shared" si="19"/>
        <v>231847000</v>
      </c>
      <c r="G31" s="5">
        <f t="shared" si="19"/>
        <v>276038000</v>
      </c>
      <c r="H31" s="5">
        <f t="shared" si="19"/>
        <v>283683000</v>
      </c>
      <c r="I31" s="5">
        <f t="shared" si="19"/>
        <v>290139000</v>
      </c>
    </row>
    <row r="32" spans="1:9" ht="15">
      <c r="A32" s="7" t="s">
        <v>21</v>
      </c>
      <c r="B32" s="4" t="s">
        <v>22</v>
      </c>
      <c r="C32" s="5">
        <f aca="true" t="shared" si="20" ref="C32:I32">C341</f>
        <v>0</v>
      </c>
      <c r="D32" s="5">
        <f t="shared" si="20"/>
        <v>2485000</v>
      </c>
      <c r="E32" s="5">
        <f t="shared" si="20"/>
        <v>0</v>
      </c>
      <c r="F32" s="5">
        <f t="shared" si="20"/>
        <v>2485000</v>
      </c>
      <c r="G32" s="5">
        <f t="shared" si="20"/>
        <v>3186000</v>
      </c>
      <c r="H32" s="5">
        <f t="shared" si="20"/>
        <v>3275000</v>
      </c>
      <c r="I32" s="5">
        <f t="shared" si="20"/>
        <v>3350000</v>
      </c>
    </row>
    <row r="33" spans="1:9" ht="12.75">
      <c r="A33" s="7" t="s">
        <v>341</v>
      </c>
      <c r="B33" s="4" t="s">
        <v>185</v>
      </c>
      <c r="C33" s="5">
        <f aca="true" t="shared" si="21" ref="C33:I33">C343</f>
        <v>0</v>
      </c>
      <c r="D33" s="5">
        <f t="shared" si="21"/>
        <v>3000000</v>
      </c>
      <c r="E33" s="5">
        <f t="shared" si="21"/>
        <v>0</v>
      </c>
      <c r="F33" s="5">
        <f t="shared" si="21"/>
        <v>3000000</v>
      </c>
      <c r="G33" s="5">
        <f t="shared" si="21"/>
        <v>3000000</v>
      </c>
      <c r="H33" s="5">
        <f t="shared" si="21"/>
        <v>3000000</v>
      </c>
      <c r="I33" s="5">
        <f t="shared" si="21"/>
        <v>3000000</v>
      </c>
    </row>
    <row r="34" spans="1:9" ht="26.25">
      <c r="A34" s="7" t="s">
        <v>377</v>
      </c>
      <c r="B34" s="4" t="s">
        <v>378</v>
      </c>
      <c r="C34" s="5">
        <f aca="true" t="shared" si="22" ref="C34:I34">C342</f>
        <v>0</v>
      </c>
      <c r="D34" s="5">
        <f t="shared" si="22"/>
        <v>3000</v>
      </c>
      <c r="E34" s="5">
        <f t="shared" si="22"/>
        <v>0</v>
      </c>
      <c r="F34" s="5">
        <f t="shared" si="22"/>
        <v>3000</v>
      </c>
      <c r="G34" s="5">
        <f t="shared" si="22"/>
        <v>3000</v>
      </c>
      <c r="H34" s="5">
        <f t="shared" si="22"/>
        <v>3000</v>
      </c>
      <c r="I34" s="5">
        <f t="shared" si="22"/>
        <v>3000</v>
      </c>
    </row>
    <row r="35" spans="1:9" ht="15">
      <c r="A35" s="7" t="s">
        <v>23</v>
      </c>
      <c r="B35" s="4" t="s">
        <v>24</v>
      </c>
      <c r="C35" s="5">
        <f>C344</f>
        <v>0</v>
      </c>
      <c r="D35" s="5">
        <f aca="true" t="shared" si="23" ref="D35:F36">D344</f>
        <v>77000</v>
      </c>
      <c r="E35" s="5">
        <f t="shared" si="23"/>
        <v>0</v>
      </c>
      <c r="F35" s="5">
        <f t="shared" si="23"/>
        <v>77000</v>
      </c>
      <c r="G35" s="5">
        <f aca="true" t="shared" si="24" ref="G35:I39">G344</f>
        <v>0</v>
      </c>
      <c r="H35" s="5">
        <f t="shared" si="24"/>
        <v>0</v>
      </c>
      <c r="I35" s="5">
        <f t="shared" si="24"/>
        <v>0</v>
      </c>
    </row>
    <row r="36" spans="1:9" ht="26.25">
      <c r="A36" s="7" t="s">
        <v>25</v>
      </c>
      <c r="B36" s="4" t="s">
        <v>26</v>
      </c>
      <c r="C36" s="5">
        <f>C345</f>
        <v>0</v>
      </c>
      <c r="D36" s="5">
        <f t="shared" si="23"/>
        <v>159519000</v>
      </c>
      <c r="E36" s="5">
        <f t="shared" si="23"/>
        <v>2310000</v>
      </c>
      <c r="F36" s="5">
        <f t="shared" si="23"/>
        <v>161829000</v>
      </c>
      <c r="G36" s="5">
        <f t="shared" si="24"/>
        <v>211311000</v>
      </c>
      <c r="H36" s="5">
        <f t="shared" si="24"/>
        <v>217228000</v>
      </c>
      <c r="I36" s="5">
        <f t="shared" si="24"/>
        <v>222224000</v>
      </c>
    </row>
    <row r="37" spans="1:9" ht="25.5">
      <c r="A37" s="7" t="s">
        <v>394</v>
      </c>
      <c r="B37" s="4" t="s">
        <v>395</v>
      </c>
      <c r="C37" s="5">
        <f>C346</f>
        <v>0</v>
      </c>
      <c r="D37" s="5">
        <f aca="true" t="shared" si="25" ref="D37:F39">D346</f>
        <v>0</v>
      </c>
      <c r="E37" s="5">
        <f t="shared" si="25"/>
        <v>0</v>
      </c>
      <c r="F37" s="5">
        <f t="shared" si="25"/>
        <v>0</v>
      </c>
      <c r="G37" s="5">
        <f t="shared" si="24"/>
        <v>0</v>
      </c>
      <c r="H37" s="5">
        <f t="shared" si="24"/>
        <v>0</v>
      </c>
      <c r="I37" s="5">
        <f t="shared" si="24"/>
        <v>0</v>
      </c>
    </row>
    <row r="38" spans="1:9" ht="26.25">
      <c r="A38" s="7" t="s">
        <v>27</v>
      </c>
      <c r="B38" s="4" t="s">
        <v>28</v>
      </c>
      <c r="C38" s="5">
        <f>C347</f>
        <v>0</v>
      </c>
      <c r="D38" s="5">
        <f t="shared" si="25"/>
        <v>61933000</v>
      </c>
      <c r="E38" s="5">
        <f t="shared" si="25"/>
        <v>0</v>
      </c>
      <c r="F38" s="5">
        <f t="shared" si="25"/>
        <v>61933000</v>
      </c>
      <c r="G38" s="5">
        <f t="shared" si="24"/>
        <v>55267000</v>
      </c>
      <c r="H38" s="5">
        <f t="shared" si="24"/>
        <v>56815000</v>
      </c>
      <c r="I38" s="5">
        <f t="shared" si="24"/>
        <v>58122000</v>
      </c>
    </row>
    <row r="39" spans="1:9" ht="15">
      <c r="A39" s="7" t="s">
        <v>29</v>
      </c>
      <c r="B39" s="4" t="s">
        <v>30</v>
      </c>
      <c r="C39" s="5">
        <f>C348</f>
        <v>0</v>
      </c>
      <c r="D39" s="5">
        <f t="shared" si="25"/>
        <v>2520000</v>
      </c>
      <c r="E39" s="5">
        <f t="shared" si="25"/>
        <v>0</v>
      </c>
      <c r="F39" s="5">
        <f t="shared" si="25"/>
        <v>2520000</v>
      </c>
      <c r="G39" s="5">
        <f t="shared" si="24"/>
        <v>3271000</v>
      </c>
      <c r="H39" s="5">
        <f t="shared" si="24"/>
        <v>3362000</v>
      </c>
      <c r="I39" s="5">
        <f t="shared" si="24"/>
        <v>3440000</v>
      </c>
    </row>
    <row r="40" spans="1:9" ht="12.75">
      <c r="A40" s="7" t="s">
        <v>186</v>
      </c>
      <c r="B40" s="4" t="s">
        <v>187</v>
      </c>
      <c r="C40" s="5">
        <f aca="true" t="shared" si="26" ref="C40:I41">C41</f>
        <v>0</v>
      </c>
      <c r="D40" s="5">
        <f t="shared" si="26"/>
        <v>11000</v>
      </c>
      <c r="E40" s="5">
        <f t="shared" si="26"/>
        <v>0</v>
      </c>
      <c r="F40" s="5">
        <f t="shared" si="26"/>
        <v>11000</v>
      </c>
      <c r="G40" s="5">
        <f t="shared" si="26"/>
        <v>0</v>
      </c>
      <c r="H40" s="5">
        <f t="shared" si="26"/>
        <v>0</v>
      </c>
      <c r="I40" s="5">
        <f t="shared" si="26"/>
        <v>0</v>
      </c>
    </row>
    <row r="41" spans="1:9" ht="25.5">
      <c r="A41" s="7" t="s">
        <v>188</v>
      </c>
      <c r="B41" s="4" t="s">
        <v>189</v>
      </c>
      <c r="C41" s="5">
        <f t="shared" si="26"/>
        <v>0</v>
      </c>
      <c r="D41" s="5">
        <f t="shared" si="26"/>
        <v>11000</v>
      </c>
      <c r="E41" s="5">
        <f t="shared" si="26"/>
        <v>0</v>
      </c>
      <c r="F41" s="5">
        <f t="shared" si="26"/>
        <v>11000</v>
      </c>
      <c r="G41" s="5">
        <f t="shared" si="26"/>
        <v>0</v>
      </c>
      <c r="H41" s="5">
        <f t="shared" si="26"/>
        <v>0</v>
      </c>
      <c r="I41" s="5">
        <f t="shared" si="26"/>
        <v>0</v>
      </c>
    </row>
    <row r="42" spans="1:9" ht="25.5">
      <c r="A42" s="7" t="s">
        <v>190</v>
      </c>
      <c r="B42" s="4" t="s">
        <v>191</v>
      </c>
      <c r="C42" s="5">
        <f aca="true" t="shared" si="27" ref="C42:I42">C351</f>
        <v>0</v>
      </c>
      <c r="D42" s="5">
        <f t="shared" si="27"/>
        <v>11000</v>
      </c>
      <c r="E42" s="5">
        <f t="shared" si="27"/>
        <v>0</v>
      </c>
      <c r="F42" s="5">
        <f t="shared" si="27"/>
        <v>11000</v>
      </c>
      <c r="G42" s="5">
        <f t="shared" si="27"/>
        <v>0</v>
      </c>
      <c r="H42" s="5">
        <f t="shared" si="27"/>
        <v>0</v>
      </c>
      <c r="I42" s="5">
        <f t="shared" si="27"/>
        <v>0</v>
      </c>
    </row>
    <row r="43" spans="1:9" ht="38.25">
      <c r="A43" s="7" t="s">
        <v>192</v>
      </c>
      <c r="B43" s="4" t="s">
        <v>193</v>
      </c>
      <c r="C43" s="5">
        <f>C45</f>
        <v>0</v>
      </c>
      <c r="D43" s="5">
        <f aca="true" t="shared" si="28" ref="D43:I43">D45+D44</f>
        <v>63941000</v>
      </c>
      <c r="E43" s="5">
        <f t="shared" si="28"/>
        <v>0</v>
      </c>
      <c r="F43" s="5">
        <f t="shared" si="28"/>
        <v>63941000</v>
      </c>
      <c r="G43" s="5">
        <f t="shared" si="28"/>
        <v>50000</v>
      </c>
      <c r="H43" s="5">
        <f t="shared" si="28"/>
        <v>50000</v>
      </c>
      <c r="I43" s="5">
        <f t="shared" si="28"/>
        <v>50000</v>
      </c>
    </row>
    <row r="44" spans="1:9" ht="12.75">
      <c r="A44" s="7" t="s">
        <v>408</v>
      </c>
      <c r="B44" s="4" t="s">
        <v>409</v>
      </c>
      <c r="C44" s="5">
        <v>51608000</v>
      </c>
      <c r="D44" s="5">
        <f aca="true" t="shared" si="29" ref="D44:I44">D353</f>
        <v>51608000</v>
      </c>
      <c r="E44" s="5">
        <f t="shared" si="29"/>
        <v>0</v>
      </c>
      <c r="F44" s="5">
        <f t="shared" si="29"/>
        <v>51608000</v>
      </c>
      <c r="G44" s="5">
        <f t="shared" si="29"/>
        <v>0</v>
      </c>
      <c r="H44" s="5">
        <f t="shared" si="29"/>
        <v>0</v>
      </c>
      <c r="I44" s="5">
        <f t="shared" si="29"/>
        <v>0</v>
      </c>
    </row>
    <row r="45" spans="1:9" ht="12.75">
      <c r="A45" s="7" t="s">
        <v>194</v>
      </c>
      <c r="B45" s="4" t="s">
        <v>195</v>
      </c>
      <c r="C45" s="5">
        <f aca="true" t="shared" si="30" ref="C45:I45">C354</f>
        <v>0</v>
      </c>
      <c r="D45" s="5">
        <f t="shared" si="30"/>
        <v>12333000</v>
      </c>
      <c r="E45" s="5">
        <f t="shared" si="30"/>
        <v>0</v>
      </c>
      <c r="F45" s="5">
        <f t="shared" si="30"/>
        <v>12333000</v>
      </c>
      <c r="G45" s="5">
        <f t="shared" si="30"/>
        <v>50000</v>
      </c>
      <c r="H45" s="5">
        <f t="shared" si="30"/>
        <v>50000</v>
      </c>
      <c r="I45" s="5">
        <f t="shared" si="30"/>
        <v>50000</v>
      </c>
    </row>
    <row r="46" spans="1:9" ht="15">
      <c r="A46" s="7" t="s">
        <v>135</v>
      </c>
      <c r="B46" s="4" t="s">
        <v>18</v>
      </c>
      <c r="C46" s="5">
        <f aca="true" t="shared" si="31" ref="C46:I46">C47</f>
        <v>0</v>
      </c>
      <c r="D46" s="5">
        <f t="shared" si="31"/>
        <v>1724000</v>
      </c>
      <c r="E46" s="5">
        <f t="shared" si="31"/>
        <v>14000</v>
      </c>
      <c r="F46" s="5">
        <f t="shared" si="31"/>
        <v>1738000</v>
      </c>
      <c r="G46" s="5">
        <f t="shared" si="31"/>
        <v>0</v>
      </c>
      <c r="H46" s="5">
        <f t="shared" si="31"/>
        <v>0</v>
      </c>
      <c r="I46" s="5">
        <f t="shared" si="31"/>
        <v>0</v>
      </c>
    </row>
    <row r="47" spans="1:9" ht="15">
      <c r="A47" s="7" t="s">
        <v>136</v>
      </c>
      <c r="B47" s="4" t="s">
        <v>32</v>
      </c>
      <c r="C47" s="5">
        <f aca="true" t="shared" si="32" ref="C47:I47">C48+C49+C50+C51</f>
        <v>0</v>
      </c>
      <c r="D47" s="5">
        <f t="shared" si="32"/>
        <v>1724000</v>
      </c>
      <c r="E47" s="5">
        <f t="shared" si="32"/>
        <v>14000</v>
      </c>
      <c r="F47" s="5">
        <f t="shared" si="32"/>
        <v>1738000</v>
      </c>
      <c r="G47" s="5">
        <f t="shared" si="32"/>
        <v>0</v>
      </c>
      <c r="H47" s="5">
        <f t="shared" si="32"/>
        <v>0</v>
      </c>
      <c r="I47" s="5">
        <f t="shared" si="32"/>
        <v>0</v>
      </c>
    </row>
    <row r="48" spans="1:9" ht="15">
      <c r="A48" s="7" t="s">
        <v>33</v>
      </c>
      <c r="B48" s="4" t="s">
        <v>34</v>
      </c>
      <c r="C48" s="5">
        <f>C356</f>
        <v>0</v>
      </c>
      <c r="D48" s="5">
        <f aca="true" t="shared" si="33" ref="D48:F49">D356</f>
        <v>1660000</v>
      </c>
      <c r="E48" s="5">
        <f t="shared" si="33"/>
        <v>14000</v>
      </c>
      <c r="F48" s="5">
        <f t="shared" si="33"/>
        <v>1674000</v>
      </c>
      <c r="G48" s="5">
        <f aca="true" t="shared" si="34" ref="G48:I49">G356</f>
        <v>0</v>
      </c>
      <c r="H48" s="5">
        <f t="shared" si="34"/>
        <v>0</v>
      </c>
      <c r="I48" s="5">
        <f t="shared" si="34"/>
        <v>0</v>
      </c>
    </row>
    <row r="49" spans="1:9" ht="26.25">
      <c r="A49" s="7" t="s">
        <v>128</v>
      </c>
      <c r="B49" s="4" t="s">
        <v>36</v>
      </c>
      <c r="C49" s="5">
        <f>C357</f>
        <v>0</v>
      </c>
      <c r="D49" s="5">
        <f t="shared" si="33"/>
        <v>-11414000</v>
      </c>
      <c r="E49" s="5">
        <f t="shared" si="33"/>
        <v>0</v>
      </c>
      <c r="F49" s="5">
        <f t="shared" si="33"/>
        <v>-11414000</v>
      </c>
      <c r="G49" s="5">
        <f t="shared" si="34"/>
        <v>-5613000</v>
      </c>
      <c r="H49" s="5">
        <f t="shared" si="34"/>
        <v>-5769000</v>
      </c>
      <c r="I49" s="5">
        <f t="shared" si="34"/>
        <v>-5902000</v>
      </c>
    </row>
    <row r="50" spans="1:9" ht="15">
      <c r="A50" s="7" t="s">
        <v>37</v>
      </c>
      <c r="B50" s="4" t="s">
        <v>38</v>
      </c>
      <c r="C50" s="5">
        <f aca="true" t="shared" si="35" ref="C50:I50">C488</f>
        <v>0</v>
      </c>
      <c r="D50" s="5">
        <f t="shared" si="35"/>
        <v>11414000</v>
      </c>
      <c r="E50" s="5">
        <f t="shared" si="35"/>
        <v>0</v>
      </c>
      <c r="F50" s="5">
        <f t="shared" si="35"/>
        <v>11414000</v>
      </c>
      <c r="G50" s="5">
        <f t="shared" si="35"/>
        <v>5613000</v>
      </c>
      <c r="H50" s="5">
        <f t="shared" si="35"/>
        <v>5769000</v>
      </c>
      <c r="I50" s="5">
        <f t="shared" si="35"/>
        <v>5902000</v>
      </c>
    </row>
    <row r="51" spans="1:9" ht="15">
      <c r="A51" s="7" t="s">
        <v>39</v>
      </c>
      <c r="B51" s="4" t="s">
        <v>40</v>
      </c>
      <c r="C51" s="5">
        <f aca="true" t="shared" si="36" ref="C51:I51">C358</f>
        <v>0</v>
      </c>
      <c r="D51" s="5">
        <f t="shared" si="36"/>
        <v>64000</v>
      </c>
      <c r="E51" s="5">
        <f t="shared" si="36"/>
        <v>0</v>
      </c>
      <c r="F51" s="5">
        <f t="shared" si="36"/>
        <v>64000</v>
      </c>
      <c r="G51" s="5">
        <f t="shared" si="36"/>
        <v>0</v>
      </c>
      <c r="H51" s="5">
        <f t="shared" si="36"/>
        <v>0</v>
      </c>
      <c r="I51" s="5">
        <f t="shared" si="36"/>
        <v>0</v>
      </c>
    </row>
    <row r="52" spans="1:9" ht="15">
      <c r="A52" s="7" t="s">
        <v>41</v>
      </c>
      <c r="B52" s="4" t="s">
        <v>42</v>
      </c>
      <c r="C52" s="5">
        <f aca="true" t="shared" si="37" ref="C52:I53">C53</f>
        <v>0</v>
      </c>
      <c r="D52" s="5">
        <f t="shared" si="37"/>
        <v>0</v>
      </c>
      <c r="E52" s="5">
        <f t="shared" si="37"/>
        <v>0</v>
      </c>
      <c r="F52" s="5">
        <f t="shared" si="37"/>
        <v>0</v>
      </c>
      <c r="G52" s="5">
        <f t="shared" si="37"/>
        <v>0</v>
      </c>
      <c r="H52" s="5">
        <f t="shared" si="37"/>
        <v>0</v>
      </c>
      <c r="I52" s="5">
        <f t="shared" si="37"/>
        <v>0</v>
      </c>
    </row>
    <row r="53" spans="1:9" ht="15">
      <c r="A53" s="7" t="s">
        <v>43</v>
      </c>
      <c r="B53" s="4" t="s">
        <v>44</v>
      </c>
      <c r="C53" s="5">
        <f t="shared" si="37"/>
        <v>0</v>
      </c>
      <c r="D53" s="5">
        <f t="shared" si="37"/>
        <v>0</v>
      </c>
      <c r="E53" s="5">
        <f t="shared" si="37"/>
        <v>0</v>
      </c>
      <c r="F53" s="5">
        <f t="shared" si="37"/>
        <v>0</v>
      </c>
      <c r="G53" s="5">
        <f t="shared" si="37"/>
        <v>0</v>
      </c>
      <c r="H53" s="5">
        <f t="shared" si="37"/>
        <v>0</v>
      </c>
      <c r="I53" s="5">
        <f t="shared" si="37"/>
        <v>0</v>
      </c>
    </row>
    <row r="54" spans="1:9" ht="15">
      <c r="A54" s="7" t="s">
        <v>45</v>
      </c>
      <c r="B54" s="4" t="s">
        <v>46</v>
      </c>
      <c r="C54" s="5">
        <f aca="true" t="shared" si="38" ref="C54:I54">C491</f>
        <v>0</v>
      </c>
      <c r="D54" s="5">
        <f t="shared" si="38"/>
        <v>0</v>
      </c>
      <c r="E54" s="5">
        <f t="shared" si="38"/>
        <v>0</v>
      </c>
      <c r="F54" s="5">
        <f t="shared" si="38"/>
        <v>0</v>
      </c>
      <c r="G54" s="5">
        <f t="shared" si="38"/>
        <v>0</v>
      </c>
      <c r="H54" s="5">
        <f t="shared" si="38"/>
        <v>0</v>
      </c>
      <c r="I54" s="5">
        <f t="shared" si="38"/>
        <v>0</v>
      </c>
    </row>
    <row r="55" spans="1:9" ht="12.75">
      <c r="A55" s="7" t="s">
        <v>47</v>
      </c>
      <c r="B55" s="4" t="s">
        <v>48</v>
      </c>
      <c r="C55" s="5">
        <f aca="true" t="shared" si="39" ref="C55:I55">C56</f>
        <v>0</v>
      </c>
      <c r="D55" s="5">
        <f t="shared" si="39"/>
        <v>173465000</v>
      </c>
      <c r="E55" s="5">
        <f t="shared" si="39"/>
        <v>0</v>
      </c>
      <c r="F55" s="5">
        <f t="shared" si="39"/>
        <v>173465000</v>
      </c>
      <c r="G55" s="5">
        <f t="shared" si="39"/>
        <v>191428000</v>
      </c>
      <c r="H55" s="5">
        <f t="shared" si="39"/>
        <v>195306000</v>
      </c>
      <c r="I55" s="5">
        <f t="shared" si="39"/>
        <v>198580000</v>
      </c>
    </row>
    <row r="56" spans="1:9" ht="25.5">
      <c r="A56" s="7" t="s">
        <v>196</v>
      </c>
      <c r="B56" s="4" t="s">
        <v>50</v>
      </c>
      <c r="C56" s="5">
        <f aca="true" t="shared" si="40" ref="C56:I56">C57+C67</f>
        <v>0</v>
      </c>
      <c r="D56" s="5">
        <f t="shared" si="40"/>
        <v>173465000</v>
      </c>
      <c r="E56" s="5">
        <f t="shared" si="40"/>
        <v>0</v>
      </c>
      <c r="F56" s="5">
        <f t="shared" si="40"/>
        <v>173465000</v>
      </c>
      <c r="G56" s="5">
        <f t="shared" si="40"/>
        <v>191428000</v>
      </c>
      <c r="H56" s="5">
        <f t="shared" si="40"/>
        <v>195306000</v>
      </c>
      <c r="I56" s="5">
        <f t="shared" si="40"/>
        <v>198580000</v>
      </c>
    </row>
    <row r="57" spans="1:9" ht="76.5">
      <c r="A57" s="7" t="s">
        <v>197</v>
      </c>
      <c r="B57" s="4" t="s">
        <v>198</v>
      </c>
      <c r="C57" s="5">
        <f aca="true" t="shared" si="41" ref="C57:I57">C60+C63+C64+C65+C62+C58+C61</f>
        <v>0</v>
      </c>
      <c r="D57" s="5">
        <f>D60+D63+D64+D65+D62+D58+D61+D66</f>
        <v>62032000</v>
      </c>
      <c r="E57" s="5">
        <f>E60+E63+E64+E65+E62+E58+E61+E66</f>
        <v>0</v>
      </c>
      <c r="F57" s="5">
        <f>F60+F63+F64+F65+F62+F58+F61+F66</f>
        <v>62032000</v>
      </c>
      <c r="G57" s="5">
        <f t="shared" si="41"/>
        <v>54182000</v>
      </c>
      <c r="H57" s="5">
        <f t="shared" si="41"/>
        <v>54218000</v>
      </c>
      <c r="I57" s="5">
        <f t="shared" si="41"/>
        <v>54248000</v>
      </c>
    </row>
    <row r="58" spans="1:9" ht="25.5">
      <c r="A58" s="7" t="s">
        <v>365</v>
      </c>
      <c r="B58" s="4" t="s">
        <v>367</v>
      </c>
      <c r="C58" s="5">
        <f aca="true" t="shared" si="42" ref="C58:I58">C59</f>
        <v>0</v>
      </c>
      <c r="D58" s="5">
        <f t="shared" si="42"/>
        <v>10000000</v>
      </c>
      <c r="E58" s="5">
        <f t="shared" si="42"/>
        <v>0</v>
      </c>
      <c r="F58" s="5">
        <f t="shared" si="42"/>
        <v>10000000</v>
      </c>
      <c r="G58" s="5">
        <f t="shared" si="42"/>
        <v>0</v>
      </c>
      <c r="H58" s="5">
        <f t="shared" si="42"/>
        <v>0</v>
      </c>
      <c r="I58" s="5">
        <f t="shared" si="42"/>
        <v>0</v>
      </c>
    </row>
    <row r="59" spans="1:9" ht="25.5">
      <c r="A59" s="7" t="s">
        <v>366</v>
      </c>
      <c r="B59" s="4" t="s">
        <v>368</v>
      </c>
      <c r="C59" s="5">
        <f aca="true" t="shared" si="43" ref="C59:I59">C496</f>
        <v>0</v>
      </c>
      <c r="D59" s="5">
        <f t="shared" si="43"/>
        <v>10000000</v>
      </c>
      <c r="E59" s="5">
        <f t="shared" si="43"/>
        <v>0</v>
      </c>
      <c r="F59" s="5">
        <f t="shared" si="43"/>
        <v>10000000</v>
      </c>
      <c r="G59" s="5">
        <f t="shared" si="43"/>
        <v>0</v>
      </c>
      <c r="H59" s="5">
        <f t="shared" si="43"/>
        <v>0</v>
      </c>
      <c r="I59" s="5">
        <f t="shared" si="43"/>
        <v>0</v>
      </c>
    </row>
    <row r="60" spans="1:9" ht="12.75">
      <c r="A60" s="7" t="s">
        <v>199</v>
      </c>
      <c r="B60" s="4" t="s">
        <v>200</v>
      </c>
      <c r="C60" s="5">
        <f>C362</f>
        <v>0</v>
      </c>
      <c r="D60" s="5">
        <f aca="true" t="shared" si="44" ref="D60:F61">D362</f>
        <v>876000</v>
      </c>
      <c r="E60" s="5">
        <f t="shared" si="44"/>
        <v>0</v>
      </c>
      <c r="F60" s="5">
        <f t="shared" si="44"/>
        <v>876000</v>
      </c>
      <c r="G60" s="5">
        <f aca="true" t="shared" si="45" ref="G60:I61">G362</f>
        <v>1283000</v>
      </c>
      <c r="H60" s="5">
        <f t="shared" si="45"/>
        <v>1319000</v>
      </c>
      <c r="I60" s="5">
        <f t="shared" si="45"/>
        <v>1349000</v>
      </c>
    </row>
    <row r="61" spans="1:9" ht="12.75">
      <c r="A61" s="7" t="s">
        <v>389</v>
      </c>
      <c r="B61" s="4" t="s">
        <v>390</v>
      </c>
      <c r="C61" s="5">
        <f>C363</f>
        <v>0</v>
      </c>
      <c r="D61" s="5">
        <f t="shared" si="44"/>
        <v>0</v>
      </c>
      <c r="E61" s="5">
        <f t="shared" si="44"/>
        <v>0</v>
      </c>
      <c r="F61" s="5">
        <f t="shared" si="44"/>
        <v>0</v>
      </c>
      <c r="G61" s="5">
        <f t="shared" si="45"/>
        <v>0</v>
      </c>
      <c r="H61" s="5">
        <f t="shared" si="45"/>
        <v>0</v>
      </c>
      <c r="I61" s="5">
        <f t="shared" si="45"/>
        <v>0</v>
      </c>
    </row>
    <row r="62" spans="1:9" ht="39">
      <c r="A62" s="7" t="s">
        <v>53</v>
      </c>
      <c r="B62" s="4" t="s">
        <v>54</v>
      </c>
      <c r="C62" s="4"/>
      <c r="D62" s="5">
        <f aca="true" t="shared" si="46" ref="D62:F64">D497</f>
        <v>0</v>
      </c>
      <c r="E62" s="5">
        <f t="shared" si="46"/>
        <v>0</v>
      </c>
      <c r="F62" s="5">
        <f t="shared" si="46"/>
        <v>0</v>
      </c>
      <c r="G62" s="5">
        <f aca="true" t="shared" si="47" ref="G62:I64">G497</f>
        <v>0</v>
      </c>
      <c r="H62" s="5">
        <f t="shared" si="47"/>
        <v>0</v>
      </c>
      <c r="I62" s="5">
        <f t="shared" si="47"/>
        <v>0</v>
      </c>
    </row>
    <row r="63" spans="1:9" ht="12.75">
      <c r="A63" s="7" t="s">
        <v>201</v>
      </c>
      <c r="B63" s="4" t="s">
        <v>202</v>
      </c>
      <c r="C63" s="5">
        <f>C498</f>
        <v>0</v>
      </c>
      <c r="D63" s="5">
        <f t="shared" si="46"/>
        <v>36005000</v>
      </c>
      <c r="E63" s="5">
        <f t="shared" si="46"/>
        <v>0</v>
      </c>
      <c r="F63" s="5">
        <f t="shared" si="46"/>
        <v>36005000</v>
      </c>
      <c r="G63" s="5">
        <f t="shared" si="47"/>
        <v>52899000</v>
      </c>
      <c r="H63" s="5">
        <f t="shared" si="47"/>
        <v>52899000</v>
      </c>
      <c r="I63" s="5">
        <f t="shared" si="47"/>
        <v>52899000</v>
      </c>
    </row>
    <row r="64" spans="1:9" ht="51">
      <c r="A64" s="7" t="s">
        <v>203</v>
      </c>
      <c r="B64" s="4" t="s">
        <v>204</v>
      </c>
      <c r="C64" s="5">
        <f>C499</f>
        <v>0</v>
      </c>
      <c r="D64" s="5">
        <f t="shared" si="46"/>
        <v>14335000</v>
      </c>
      <c r="E64" s="5">
        <f t="shared" si="46"/>
        <v>0</v>
      </c>
      <c r="F64" s="5">
        <f t="shared" si="46"/>
        <v>14335000</v>
      </c>
      <c r="G64" s="5">
        <f t="shared" si="47"/>
        <v>0</v>
      </c>
      <c r="H64" s="5">
        <f t="shared" si="47"/>
        <v>0</v>
      </c>
      <c r="I64" s="5">
        <f t="shared" si="47"/>
        <v>0</v>
      </c>
    </row>
    <row r="65" spans="1:9" ht="25.5">
      <c r="A65" s="7" t="s">
        <v>205</v>
      </c>
      <c r="B65" s="4" t="s">
        <v>206</v>
      </c>
      <c r="C65" s="5">
        <f aca="true" t="shared" si="48" ref="C65:I65">C364</f>
        <v>0</v>
      </c>
      <c r="D65" s="5">
        <f t="shared" si="48"/>
        <v>76000</v>
      </c>
      <c r="E65" s="5">
        <f t="shared" si="48"/>
        <v>0</v>
      </c>
      <c r="F65" s="5">
        <f t="shared" si="48"/>
        <v>76000</v>
      </c>
      <c r="G65" s="5">
        <f t="shared" si="48"/>
        <v>0</v>
      </c>
      <c r="H65" s="5">
        <f t="shared" si="48"/>
        <v>0</v>
      </c>
      <c r="I65" s="5">
        <f t="shared" si="48"/>
        <v>0</v>
      </c>
    </row>
    <row r="66" spans="1:9" ht="15">
      <c r="A66" s="7" t="s">
        <v>411</v>
      </c>
      <c r="B66" s="21">
        <v>421082</v>
      </c>
      <c r="C66" s="5">
        <f>C189</f>
        <v>0</v>
      </c>
      <c r="D66" s="5">
        <f>D365</f>
        <v>740000</v>
      </c>
      <c r="E66" s="5">
        <f>E365</f>
        <v>0</v>
      </c>
      <c r="F66" s="5">
        <f>F365</f>
        <v>740000</v>
      </c>
      <c r="G66" s="5">
        <f>G189</f>
        <v>0</v>
      </c>
      <c r="H66" s="5">
        <f>H189</f>
        <v>0</v>
      </c>
      <c r="I66" s="5">
        <f>I189</f>
        <v>0</v>
      </c>
    </row>
    <row r="67" spans="1:9" ht="26.25">
      <c r="A67" s="7" t="s">
        <v>138</v>
      </c>
      <c r="B67" s="4" t="s">
        <v>56</v>
      </c>
      <c r="C67" s="5">
        <f aca="true" t="shared" si="49" ref="C67:I67">C70+C71+C74+C68+C69+C75</f>
        <v>0</v>
      </c>
      <c r="D67" s="5">
        <f>D70+D71+D74+D68+D69+D75+D76</f>
        <v>111433000</v>
      </c>
      <c r="E67" s="5">
        <f>E70+E71+E74+E68+E69+E75+E76</f>
        <v>0</v>
      </c>
      <c r="F67" s="5">
        <f>F70+F71+F74+F68+F69+F75+F76</f>
        <v>111433000</v>
      </c>
      <c r="G67" s="5">
        <f t="shared" si="49"/>
        <v>137246000</v>
      </c>
      <c r="H67" s="5">
        <f t="shared" si="49"/>
        <v>141088000</v>
      </c>
      <c r="I67" s="5">
        <f t="shared" si="49"/>
        <v>144332000</v>
      </c>
    </row>
    <row r="68" spans="1:9" ht="15">
      <c r="A68" s="7" t="s">
        <v>57</v>
      </c>
      <c r="B68" s="4" t="s">
        <v>58</v>
      </c>
      <c r="C68" s="4"/>
      <c r="D68" s="5">
        <f>D367</f>
        <v>0</v>
      </c>
      <c r="E68" s="5">
        <f>E367</f>
        <v>0</v>
      </c>
      <c r="F68" s="5"/>
      <c r="G68" s="5">
        <f aca="true" t="shared" si="50" ref="G68:I69">G367</f>
        <v>0</v>
      </c>
      <c r="H68" s="5">
        <f t="shared" si="50"/>
        <v>0</v>
      </c>
      <c r="I68" s="5">
        <f t="shared" si="50"/>
        <v>0</v>
      </c>
    </row>
    <row r="69" spans="1:9" ht="26.25">
      <c r="A69" s="7" t="s">
        <v>59</v>
      </c>
      <c r="B69" s="4" t="s">
        <v>60</v>
      </c>
      <c r="C69" s="4"/>
      <c r="D69" s="5">
        <f>D368</f>
        <v>0</v>
      </c>
      <c r="E69" s="5">
        <f>E368</f>
        <v>0</v>
      </c>
      <c r="F69" s="5"/>
      <c r="G69" s="5">
        <f t="shared" si="50"/>
        <v>0</v>
      </c>
      <c r="H69" s="5">
        <f t="shared" si="50"/>
        <v>0</v>
      </c>
      <c r="I69" s="5">
        <f t="shared" si="50"/>
        <v>0</v>
      </c>
    </row>
    <row r="70" spans="1:9" ht="26.25">
      <c r="A70" s="7" t="s">
        <v>61</v>
      </c>
      <c r="B70" s="4" t="s">
        <v>62</v>
      </c>
      <c r="C70" s="4"/>
      <c r="D70" s="5">
        <f aca="true" t="shared" si="51" ref="D70:E74">D501</f>
        <v>0</v>
      </c>
      <c r="E70" s="5">
        <f t="shared" si="51"/>
        <v>0</v>
      </c>
      <c r="F70" s="5"/>
      <c r="G70" s="5">
        <f aca="true" t="shared" si="52" ref="G70:I74">G501</f>
        <v>0</v>
      </c>
      <c r="H70" s="5">
        <f t="shared" si="52"/>
        <v>0</v>
      </c>
      <c r="I70" s="5">
        <f t="shared" si="52"/>
        <v>0</v>
      </c>
    </row>
    <row r="71" spans="1:9" ht="26.25">
      <c r="A71" s="7" t="s">
        <v>63</v>
      </c>
      <c r="B71" s="4" t="s">
        <v>64</v>
      </c>
      <c r="C71" s="4"/>
      <c r="D71" s="5">
        <f t="shared" si="51"/>
        <v>0</v>
      </c>
      <c r="E71" s="5">
        <f t="shared" si="51"/>
        <v>0</v>
      </c>
      <c r="F71" s="5"/>
      <c r="G71" s="5">
        <f t="shared" si="52"/>
        <v>0</v>
      </c>
      <c r="H71" s="5">
        <f t="shared" si="52"/>
        <v>0</v>
      </c>
      <c r="I71" s="5">
        <f t="shared" si="52"/>
        <v>0</v>
      </c>
    </row>
    <row r="72" spans="1:9" ht="26.25">
      <c r="A72" s="7" t="s">
        <v>65</v>
      </c>
      <c r="B72" s="4" t="s">
        <v>66</v>
      </c>
      <c r="C72" s="4"/>
      <c r="D72" s="5">
        <f t="shared" si="51"/>
        <v>0</v>
      </c>
      <c r="E72" s="5">
        <f t="shared" si="51"/>
        <v>0</v>
      </c>
      <c r="F72" s="5"/>
      <c r="G72" s="5">
        <f t="shared" si="52"/>
        <v>0</v>
      </c>
      <c r="H72" s="5">
        <f t="shared" si="52"/>
        <v>0</v>
      </c>
      <c r="I72" s="5">
        <f t="shared" si="52"/>
        <v>0</v>
      </c>
    </row>
    <row r="73" spans="1:9" ht="26.25">
      <c r="A73" s="7" t="s">
        <v>67</v>
      </c>
      <c r="B73" s="4" t="s">
        <v>68</v>
      </c>
      <c r="C73" s="4"/>
      <c r="D73" s="5">
        <f t="shared" si="51"/>
        <v>0</v>
      </c>
      <c r="E73" s="5">
        <f t="shared" si="51"/>
        <v>0</v>
      </c>
      <c r="F73" s="5"/>
      <c r="G73" s="5">
        <f t="shared" si="52"/>
        <v>0</v>
      </c>
      <c r="H73" s="5">
        <f t="shared" si="52"/>
        <v>0</v>
      </c>
      <c r="I73" s="5">
        <f t="shared" si="52"/>
        <v>0</v>
      </c>
    </row>
    <row r="74" spans="1:9" ht="15">
      <c r="A74" s="7" t="s">
        <v>69</v>
      </c>
      <c r="B74" s="4" t="s">
        <v>70</v>
      </c>
      <c r="C74" s="4"/>
      <c r="D74" s="5">
        <f t="shared" si="51"/>
        <v>0</v>
      </c>
      <c r="E74" s="5">
        <f t="shared" si="51"/>
        <v>0</v>
      </c>
      <c r="F74" s="5"/>
      <c r="G74" s="5">
        <f t="shared" si="52"/>
        <v>0</v>
      </c>
      <c r="H74" s="5">
        <f t="shared" si="52"/>
        <v>0</v>
      </c>
      <c r="I74" s="5">
        <f t="shared" si="52"/>
        <v>0</v>
      </c>
    </row>
    <row r="75" spans="1:9" ht="26.25">
      <c r="A75" s="7" t="s">
        <v>71</v>
      </c>
      <c r="B75" s="4" t="s">
        <v>72</v>
      </c>
      <c r="C75" s="5">
        <f aca="true" t="shared" si="53" ref="C75:I75">C369</f>
        <v>0</v>
      </c>
      <c r="D75" s="5">
        <f t="shared" si="53"/>
        <v>105833000</v>
      </c>
      <c r="E75" s="5">
        <f t="shared" si="53"/>
        <v>0</v>
      </c>
      <c r="F75" s="5">
        <f t="shared" si="53"/>
        <v>105833000</v>
      </c>
      <c r="G75" s="5">
        <f t="shared" si="53"/>
        <v>137246000</v>
      </c>
      <c r="H75" s="5">
        <f t="shared" si="53"/>
        <v>141088000</v>
      </c>
      <c r="I75" s="5">
        <f t="shared" si="53"/>
        <v>144332000</v>
      </c>
    </row>
    <row r="76" spans="1:9" ht="15">
      <c r="A76" s="7" t="s">
        <v>411</v>
      </c>
      <c r="B76" s="21">
        <v>431040</v>
      </c>
      <c r="C76" s="5"/>
      <c r="D76" s="5">
        <f>D370</f>
        <v>5600000</v>
      </c>
      <c r="E76" s="5">
        <f>E370</f>
        <v>0</v>
      </c>
      <c r="F76" s="5">
        <f>F370</f>
        <v>5600000</v>
      </c>
      <c r="G76" s="5"/>
      <c r="H76" s="5"/>
      <c r="I76" s="5"/>
    </row>
    <row r="77" spans="1:9" ht="12.75">
      <c r="A77" s="7" t="s">
        <v>207</v>
      </c>
      <c r="B77" s="4" t="s">
        <v>208</v>
      </c>
      <c r="C77" s="5">
        <f aca="true" t="shared" si="54" ref="C77:I77">C78</f>
        <v>0</v>
      </c>
      <c r="D77" s="5">
        <f t="shared" si="54"/>
        <v>0</v>
      </c>
      <c r="E77" s="5">
        <f t="shared" si="54"/>
        <v>0</v>
      </c>
      <c r="F77" s="5">
        <f t="shared" si="54"/>
        <v>0</v>
      </c>
      <c r="G77" s="5">
        <f t="shared" si="54"/>
        <v>0</v>
      </c>
      <c r="H77" s="5">
        <f t="shared" si="54"/>
        <v>0</v>
      </c>
      <c r="I77" s="5">
        <f t="shared" si="54"/>
        <v>0</v>
      </c>
    </row>
    <row r="78" spans="1:9" ht="25.5">
      <c r="A78" s="7" t="s">
        <v>209</v>
      </c>
      <c r="B78" s="4" t="s">
        <v>210</v>
      </c>
      <c r="C78" s="5">
        <f aca="true" t="shared" si="55" ref="C78:I78">C507</f>
        <v>0</v>
      </c>
      <c r="D78" s="5">
        <f t="shared" si="55"/>
        <v>0</v>
      </c>
      <c r="E78" s="5">
        <f t="shared" si="55"/>
        <v>0</v>
      </c>
      <c r="F78" s="5">
        <f t="shared" si="55"/>
        <v>0</v>
      </c>
      <c r="G78" s="5">
        <f t="shared" si="55"/>
        <v>0</v>
      </c>
      <c r="H78" s="5">
        <f t="shared" si="55"/>
        <v>0</v>
      </c>
      <c r="I78" s="5">
        <f t="shared" si="55"/>
        <v>0</v>
      </c>
    </row>
    <row r="79" spans="1:9" ht="38.25">
      <c r="A79" s="7" t="s">
        <v>211</v>
      </c>
      <c r="B79" s="4" t="s">
        <v>212</v>
      </c>
      <c r="C79" s="5">
        <f aca="true" t="shared" si="56" ref="C79:I79">C80+C83</f>
        <v>0</v>
      </c>
      <c r="D79" s="5">
        <f t="shared" si="56"/>
        <v>94435000</v>
      </c>
      <c r="E79" s="5">
        <f t="shared" si="56"/>
        <v>0</v>
      </c>
      <c r="F79" s="5">
        <f t="shared" si="56"/>
        <v>94435000</v>
      </c>
      <c r="G79" s="5">
        <f t="shared" si="56"/>
        <v>0</v>
      </c>
      <c r="H79" s="5">
        <f t="shared" si="56"/>
        <v>0</v>
      </c>
      <c r="I79" s="5">
        <f t="shared" si="56"/>
        <v>0</v>
      </c>
    </row>
    <row r="80" spans="1:9" ht="25.5">
      <c r="A80" s="7" t="s">
        <v>213</v>
      </c>
      <c r="B80" s="4" t="s">
        <v>214</v>
      </c>
      <c r="C80" s="5">
        <f aca="true" t="shared" si="57" ref="C80:I80">C81+C82</f>
        <v>0</v>
      </c>
      <c r="D80" s="5">
        <f t="shared" si="57"/>
        <v>92529000</v>
      </c>
      <c r="E80" s="5">
        <f t="shared" si="57"/>
        <v>0</v>
      </c>
      <c r="F80" s="5">
        <f t="shared" si="57"/>
        <v>92529000</v>
      </c>
      <c r="G80" s="5">
        <f t="shared" si="57"/>
        <v>0</v>
      </c>
      <c r="H80" s="5">
        <f t="shared" si="57"/>
        <v>0</v>
      </c>
      <c r="I80" s="5">
        <f t="shared" si="57"/>
        <v>0</v>
      </c>
    </row>
    <row r="81" spans="1:9" ht="12.75">
      <c r="A81" s="7" t="s">
        <v>215</v>
      </c>
      <c r="B81" s="4" t="s">
        <v>216</v>
      </c>
      <c r="C81" s="5">
        <f>C510</f>
        <v>0</v>
      </c>
      <c r="D81" s="5">
        <f aca="true" t="shared" si="58" ref="D81:F82">D510</f>
        <v>92529000</v>
      </c>
      <c r="E81" s="5">
        <f t="shared" si="58"/>
        <v>0</v>
      </c>
      <c r="F81" s="5">
        <f t="shared" si="58"/>
        <v>92529000</v>
      </c>
      <c r="G81" s="5">
        <f aca="true" t="shared" si="59" ref="G81:I82">G510</f>
        <v>0</v>
      </c>
      <c r="H81" s="5">
        <f t="shared" si="59"/>
        <v>0</v>
      </c>
      <c r="I81" s="5">
        <f t="shared" si="59"/>
        <v>0</v>
      </c>
    </row>
    <row r="82" spans="1:9" ht="12.75">
      <c r="A82" s="7" t="s">
        <v>396</v>
      </c>
      <c r="B82" s="4" t="s">
        <v>398</v>
      </c>
      <c r="C82" s="5">
        <f>C511</f>
        <v>0</v>
      </c>
      <c r="D82" s="5">
        <f t="shared" si="58"/>
        <v>0</v>
      </c>
      <c r="E82" s="5">
        <f t="shared" si="58"/>
        <v>0</v>
      </c>
      <c r="F82" s="5">
        <f t="shared" si="58"/>
        <v>0</v>
      </c>
      <c r="G82" s="5">
        <f t="shared" si="59"/>
        <v>0</v>
      </c>
      <c r="H82" s="5">
        <f t="shared" si="59"/>
        <v>0</v>
      </c>
      <c r="I82" s="5">
        <f t="shared" si="59"/>
        <v>0</v>
      </c>
    </row>
    <row r="83" spans="1:9" ht="25.5">
      <c r="A83" s="7" t="s">
        <v>217</v>
      </c>
      <c r="B83" s="4" t="s">
        <v>218</v>
      </c>
      <c r="C83" s="5">
        <f aca="true" t="shared" si="60" ref="C83:I83">C84+C85</f>
        <v>0</v>
      </c>
      <c r="D83" s="5">
        <f t="shared" si="60"/>
        <v>1906000</v>
      </c>
      <c r="E83" s="5">
        <f t="shared" si="60"/>
        <v>0</v>
      </c>
      <c r="F83" s="5">
        <f t="shared" si="60"/>
        <v>1906000</v>
      </c>
      <c r="G83" s="5">
        <f t="shared" si="60"/>
        <v>0</v>
      </c>
      <c r="H83" s="5">
        <f t="shared" si="60"/>
        <v>0</v>
      </c>
      <c r="I83" s="5">
        <f t="shared" si="60"/>
        <v>0</v>
      </c>
    </row>
    <row r="84" spans="1:9" ht="12.75">
      <c r="A84" s="7" t="s">
        <v>215</v>
      </c>
      <c r="B84" s="4" t="s">
        <v>219</v>
      </c>
      <c r="C84" s="5">
        <f>C513</f>
        <v>0</v>
      </c>
      <c r="D84" s="5">
        <f aca="true" t="shared" si="61" ref="D84:F85">D513</f>
        <v>1906000</v>
      </c>
      <c r="E84" s="5">
        <f t="shared" si="61"/>
        <v>0</v>
      </c>
      <c r="F84" s="5">
        <f t="shared" si="61"/>
        <v>1906000</v>
      </c>
      <c r="G84" s="5">
        <f aca="true" t="shared" si="62" ref="G84:I85">G513</f>
        <v>0</v>
      </c>
      <c r="H84" s="5">
        <f t="shared" si="62"/>
        <v>0</v>
      </c>
      <c r="I84" s="5">
        <f t="shared" si="62"/>
        <v>0</v>
      </c>
    </row>
    <row r="85" spans="1:9" ht="12.75">
      <c r="A85" s="7" t="s">
        <v>396</v>
      </c>
      <c r="B85" s="4" t="s">
        <v>397</v>
      </c>
      <c r="C85" s="5">
        <f>C514</f>
        <v>0</v>
      </c>
      <c r="D85" s="5">
        <f t="shared" si="61"/>
        <v>0</v>
      </c>
      <c r="E85" s="5">
        <f t="shared" si="61"/>
        <v>0</v>
      </c>
      <c r="F85" s="5">
        <f t="shared" si="61"/>
        <v>0</v>
      </c>
      <c r="G85" s="5">
        <f t="shared" si="62"/>
        <v>0</v>
      </c>
      <c r="H85" s="5">
        <f t="shared" si="62"/>
        <v>0</v>
      </c>
      <c r="I85" s="5">
        <f t="shared" si="62"/>
        <v>0</v>
      </c>
    </row>
    <row r="86" spans="1:9" ht="25.5">
      <c r="A86" s="7" t="s">
        <v>220</v>
      </c>
      <c r="B86" s="4" t="s">
        <v>221</v>
      </c>
      <c r="C86" s="5">
        <f aca="true" t="shared" si="63" ref="C86:I86">C107+C124+C132+C142+C154+C184+C216+C247+C252+C269+C272+C302+C88</f>
        <v>54735000</v>
      </c>
      <c r="D86" s="5">
        <f t="shared" si="63"/>
        <v>914097000</v>
      </c>
      <c r="E86" s="5">
        <f t="shared" si="63"/>
        <v>2324000</v>
      </c>
      <c r="F86" s="5">
        <f t="shared" si="63"/>
        <v>916421000</v>
      </c>
      <c r="G86" s="5">
        <f t="shared" si="63"/>
        <v>821412000</v>
      </c>
      <c r="H86" s="5">
        <f t="shared" si="63"/>
        <v>780388000</v>
      </c>
      <c r="I86" s="5">
        <f t="shared" si="63"/>
        <v>788709000</v>
      </c>
    </row>
    <row r="87" spans="1:9" ht="25.5">
      <c r="A87" s="7" t="s">
        <v>303</v>
      </c>
      <c r="B87" s="4" t="s">
        <v>304</v>
      </c>
      <c r="C87" s="5">
        <f aca="true" t="shared" si="64" ref="C87:I87">C88+C107+C124</f>
        <v>0</v>
      </c>
      <c r="D87" s="5">
        <f t="shared" si="64"/>
        <v>38825000</v>
      </c>
      <c r="E87" s="5">
        <f t="shared" si="64"/>
        <v>315000</v>
      </c>
      <c r="F87" s="5">
        <f t="shared" si="64"/>
        <v>39140000</v>
      </c>
      <c r="G87" s="5">
        <f t="shared" si="64"/>
        <v>44001000</v>
      </c>
      <c r="H87" s="5">
        <f t="shared" si="64"/>
        <v>44001000</v>
      </c>
      <c r="I87" s="5">
        <f t="shared" si="64"/>
        <v>42201000</v>
      </c>
    </row>
    <row r="88" spans="1:9" ht="12.75">
      <c r="A88" s="7" t="s">
        <v>305</v>
      </c>
      <c r="B88" s="4" t="s">
        <v>279</v>
      </c>
      <c r="C88" s="5">
        <f aca="true" t="shared" si="65" ref="C88:I88">C89+C94</f>
        <v>0</v>
      </c>
      <c r="D88" s="5">
        <f t="shared" si="65"/>
        <v>27678000</v>
      </c>
      <c r="E88" s="5">
        <f t="shared" si="65"/>
        <v>315000</v>
      </c>
      <c r="F88" s="5">
        <f t="shared" si="65"/>
        <v>27993000</v>
      </c>
      <c r="G88" s="5">
        <f t="shared" si="65"/>
        <v>32527000</v>
      </c>
      <c r="H88" s="5">
        <f t="shared" si="65"/>
        <v>32527000</v>
      </c>
      <c r="I88" s="5">
        <f t="shared" si="65"/>
        <v>30727000</v>
      </c>
    </row>
    <row r="89" spans="1:9" ht="12.75">
      <c r="A89" s="7" t="s">
        <v>222</v>
      </c>
      <c r="B89" s="4" t="s">
        <v>223</v>
      </c>
      <c r="C89" s="5">
        <f aca="true" t="shared" si="66" ref="C89:I89">C90+C91+C92</f>
        <v>0</v>
      </c>
      <c r="D89" s="5">
        <f t="shared" si="66"/>
        <v>21444000</v>
      </c>
      <c r="E89" s="5">
        <f t="shared" si="66"/>
        <v>300000</v>
      </c>
      <c r="F89" s="5">
        <f t="shared" si="66"/>
        <v>21744000</v>
      </c>
      <c r="G89" s="5">
        <f t="shared" si="66"/>
        <v>27979000</v>
      </c>
      <c r="H89" s="5">
        <f t="shared" si="66"/>
        <v>27979000</v>
      </c>
      <c r="I89" s="5">
        <f t="shared" si="66"/>
        <v>26179000</v>
      </c>
    </row>
    <row r="90" spans="1:9" ht="12.75">
      <c r="A90" s="7" t="s">
        <v>79</v>
      </c>
      <c r="B90" s="4" t="s">
        <v>80</v>
      </c>
      <c r="C90" s="5">
        <f>C375</f>
        <v>0</v>
      </c>
      <c r="D90" s="5">
        <f aca="true" t="shared" si="67" ref="D90:F91">D375</f>
        <v>16313000</v>
      </c>
      <c r="E90" s="5">
        <f t="shared" si="67"/>
        <v>0</v>
      </c>
      <c r="F90" s="5">
        <f t="shared" si="67"/>
        <v>16313000</v>
      </c>
      <c r="G90" s="5">
        <f aca="true" t="shared" si="68" ref="G90:I91">G375</f>
        <v>20250000</v>
      </c>
      <c r="H90" s="5">
        <f t="shared" si="68"/>
        <v>20250000</v>
      </c>
      <c r="I90" s="5">
        <f t="shared" si="68"/>
        <v>18450000</v>
      </c>
    </row>
    <row r="91" spans="1:9" ht="25.5">
      <c r="A91" s="7" t="s">
        <v>81</v>
      </c>
      <c r="B91" s="4" t="s">
        <v>82</v>
      </c>
      <c r="C91" s="5">
        <f>C376</f>
        <v>0</v>
      </c>
      <c r="D91" s="5">
        <f t="shared" si="67"/>
        <v>4971000</v>
      </c>
      <c r="E91" s="5">
        <f t="shared" si="67"/>
        <v>300000</v>
      </c>
      <c r="F91" s="5">
        <f t="shared" si="67"/>
        <v>5271000</v>
      </c>
      <c r="G91" s="5">
        <f t="shared" si="68"/>
        <v>7573000</v>
      </c>
      <c r="H91" s="5">
        <f t="shared" si="68"/>
        <v>7573000</v>
      </c>
      <c r="I91" s="5">
        <f t="shared" si="68"/>
        <v>7573000</v>
      </c>
    </row>
    <row r="92" spans="1:9" ht="25.5">
      <c r="A92" s="7" t="s">
        <v>83</v>
      </c>
      <c r="B92" s="4" t="s">
        <v>84</v>
      </c>
      <c r="C92" s="5">
        <f aca="true" t="shared" si="69" ref="C92:I92">C93</f>
        <v>0</v>
      </c>
      <c r="D92" s="5">
        <f t="shared" si="69"/>
        <v>160000</v>
      </c>
      <c r="E92" s="5">
        <f t="shared" si="69"/>
        <v>0</v>
      </c>
      <c r="F92" s="5">
        <f t="shared" si="69"/>
        <v>160000</v>
      </c>
      <c r="G92" s="5">
        <f t="shared" si="69"/>
        <v>156000</v>
      </c>
      <c r="H92" s="5">
        <f t="shared" si="69"/>
        <v>156000</v>
      </c>
      <c r="I92" s="5">
        <f t="shared" si="69"/>
        <v>156000</v>
      </c>
    </row>
    <row r="93" spans="1:9" ht="12.75">
      <c r="A93" s="7" t="s">
        <v>87</v>
      </c>
      <c r="B93" s="4" t="s">
        <v>88</v>
      </c>
      <c r="C93" s="5">
        <f aca="true" t="shared" si="70" ref="C93:I93">C378</f>
        <v>0</v>
      </c>
      <c r="D93" s="5">
        <f t="shared" si="70"/>
        <v>160000</v>
      </c>
      <c r="E93" s="5">
        <f t="shared" si="70"/>
        <v>0</v>
      </c>
      <c r="F93" s="5">
        <f t="shared" si="70"/>
        <v>160000</v>
      </c>
      <c r="G93" s="5">
        <f t="shared" si="70"/>
        <v>156000</v>
      </c>
      <c r="H93" s="5">
        <f t="shared" si="70"/>
        <v>156000</v>
      </c>
      <c r="I93" s="5">
        <f t="shared" si="70"/>
        <v>156000</v>
      </c>
    </row>
    <row r="94" spans="1:9" ht="12.75">
      <c r="A94" s="7" t="s">
        <v>275</v>
      </c>
      <c r="B94" s="4" t="s">
        <v>90</v>
      </c>
      <c r="C94" s="5">
        <f aca="true" t="shared" si="71" ref="C94:I94">C95+C103</f>
        <v>0</v>
      </c>
      <c r="D94" s="5">
        <f t="shared" si="71"/>
        <v>6234000</v>
      </c>
      <c r="E94" s="5">
        <f t="shared" si="71"/>
        <v>15000</v>
      </c>
      <c r="F94" s="5">
        <f t="shared" si="71"/>
        <v>6249000</v>
      </c>
      <c r="G94" s="5">
        <f t="shared" si="71"/>
        <v>4548000</v>
      </c>
      <c r="H94" s="5">
        <f t="shared" si="71"/>
        <v>4548000</v>
      </c>
      <c r="I94" s="5">
        <f t="shared" si="71"/>
        <v>4548000</v>
      </c>
    </row>
    <row r="95" spans="1:9" ht="38.25">
      <c r="A95" s="7" t="s">
        <v>91</v>
      </c>
      <c r="B95" s="4" t="s">
        <v>92</v>
      </c>
      <c r="C95" s="5">
        <f aca="true" t="shared" si="72" ref="C95:I95">C96+C99</f>
        <v>0</v>
      </c>
      <c r="D95" s="5">
        <f t="shared" si="72"/>
        <v>1219000</v>
      </c>
      <c r="E95" s="5">
        <f t="shared" si="72"/>
        <v>0</v>
      </c>
      <c r="F95" s="5">
        <f t="shared" si="72"/>
        <v>1219000</v>
      </c>
      <c r="G95" s="5">
        <f t="shared" si="72"/>
        <v>0</v>
      </c>
      <c r="H95" s="5">
        <f t="shared" si="72"/>
        <v>0</v>
      </c>
      <c r="I95" s="5">
        <f t="shared" si="72"/>
        <v>0</v>
      </c>
    </row>
    <row r="96" spans="1:9" ht="25.5">
      <c r="A96" s="7" t="s">
        <v>93</v>
      </c>
      <c r="B96" s="4" t="s">
        <v>94</v>
      </c>
      <c r="C96" s="4"/>
      <c r="D96" s="5">
        <f>D97+D98</f>
        <v>0</v>
      </c>
      <c r="E96" s="5">
        <f>E97+E98</f>
        <v>0</v>
      </c>
      <c r="F96" s="5"/>
      <c r="G96" s="5">
        <f>G97+G98</f>
        <v>0</v>
      </c>
      <c r="H96" s="5">
        <f>H97+H98</f>
        <v>0</v>
      </c>
      <c r="I96" s="5">
        <f>I97+I98</f>
        <v>0</v>
      </c>
    </row>
    <row r="97" spans="1:9" ht="12.75">
      <c r="A97" s="7" t="s">
        <v>95</v>
      </c>
      <c r="B97" s="4" t="s">
        <v>96</v>
      </c>
      <c r="C97" s="4"/>
      <c r="D97" s="5">
        <f>D521</f>
        <v>0</v>
      </c>
      <c r="E97" s="5">
        <f>E521</f>
        <v>0</v>
      </c>
      <c r="F97" s="5"/>
      <c r="G97" s="5">
        <f aca="true" t="shared" si="73" ref="G97:I98">G521</f>
        <v>0</v>
      </c>
      <c r="H97" s="5">
        <f t="shared" si="73"/>
        <v>0</v>
      </c>
      <c r="I97" s="5">
        <f t="shared" si="73"/>
        <v>0</v>
      </c>
    </row>
    <row r="98" spans="1:9" ht="12.75">
      <c r="A98" s="7" t="s">
        <v>97</v>
      </c>
      <c r="B98" s="4" t="s">
        <v>98</v>
      </c>
      <c r="C98" s="4"/>
      <c r="D98" s="5">
        <f>D522</f>
        <v>0</v>
      </c>
      <c r="E98" s="5">
        <f>E522</f>
        <v>0</v>
      </c>
      <c r="F98" s="5"/>
      <c r="G98" s="5">
        <f t="shared" si="73"/>
        <v>0</v>
      </c>
      <c r="H98" s="5">
        <f t="shared" si="73"/>
        <v>0</v>
      </c>
      <c r="I98" s="5">
        <f t="shared" si="73"/>
        <v>0</v>
      </c>
    </row>
    <row r="99" spans="1:9" ht="12.75">
      <c r="A99" s="7" t="s">
        <v>299</v>
      </c>
      <c r="B99" s="4" t="s">
        <v>300</v>
      </c>
      <c r="C99" s="5">
        <f>C100+C101</f>
        <v>0</v>
      </c>
      <c r="D99" s="5">
        <f aca="true" t="shared" si="74" ref="D99:I99">D100+D101+D102</f>
        <v>1219000</v>
      </c>
      <c r="E99" s="5">
        <f t="shared" si="74"/>
        <v>0</v>
      </c>
      <c r="F99" s="5">
        <f t="shared" si="74"/>
        <v>1219000</v>
      </c>
      <c r="G99" s="5">
        <f t="shared" si="74"/>
        <v>0</v>
      </c>
      <c r="H99" s="5">
        <f t="shared" si="74"/>
        <v>0</v>
      </c>
      <c r="I99" s="5">
        <f t="shared" si="74"/>
        <v>0</v>
      </c>
    </row>
    <row r="100" spans="1:9" ht="12.75">
      <c r="A100" s="7" t="s">
        <v>95</v>
      </c>
      <c r="B100" s="4" t="s">
        <v>301</v>
      </c>
      <c r="C100" s="5">
        <f>C524</f>
        <v>0</v>
      </c>
      <c r="D100" s="5">
        <f aca="true" t="shared" si="75" ref="D100:F101">D524</f>
        <v>180000</v>
      </c>
      <c r="E100" s="5">
        <f t="shared" si="75"/>
        <v>0</v>
      </c>
      <c r="F100" s="5">
        <f t="shared" si="75"/>
        <v>180000</v>
      </c>
      <c r="G100" s="5">
        <f aca="true" t="shared" si="76" ref="G100:I101">G524</f>
        <v>0</v>
      </c>
      <c r="H100" s="5">
        <f t="shared" si="76"/>
        <v>0</v>
      </c>
      <c r="I100" s="5">
        <f t="shared" si="76"/>
        <v>0</v>
      </c>
    </row>
    <row r="101" spans="1:9" ht="12.75">
      <c r="A101" s="7" t="s">
        <v>97</v>
      </c>
      <c r="B101" s="4" t="s">
        <v>302</v>
      </c>
      <c r="C101" s="5">
        <f>C525</f>
        <v>0</v>
      </c>
      <c r="D101" s="5">
        <f t="shared" si="75"/>
        <v>1017000</v>
      </c>
      <c r="E101" s="5">
        <f t="shared" si="75"/>
        <v>0</v>
      </c>
      <c r="F101" s="5">
        <f t="shared" si="75"/>
        <v>1017000</v>
      </c>
      <c r="G101" s="5">
        <f t="shared" si="76"/>
        <v>0</v>
      </c>
      <c r="H101" s="5">
        <f t="shared" si="76"/>
        <v>0</v>
      </c>
      <c r="I101" s="5">
        <f t="shared" si="76"/>
        <v>0</v>
      </c>
    </row>
    <row r="102" spans="1:9" ht="12.75">
      <c r="A102" s="7" t="s">
        <v>296</v>
      </c>
      <c r="B102" s="4" t="s">
        <v>407</v>
      </c>
      <c r="C102" s="5"/>
      <c r="D102" s="5">
        <f aca="true" t="shared" si="77" ref="D102:I102">D526</f>
        <v>22000</v>
      </c>
      <c r="E102" s="5">
        <f t="shared" si="77"/>
        <v>0</v>
      </c>
      <c r="F102" s="5">
        <f t="shared" si="77"/>
        <v>22000</v>
      </c>
      <c r="G102" s="5">
        <f t="shared" si="77"/>
        <v>0</v>
      </c>
      <c r="H102" s="5">
        <f t="shared" si="77"/>
        <v>0</v>
      </c>
      <c r="I102" s="5">
        <f t="shared" si="77"/>
        <v>0</v>
      </c>
    </row>
    <row r="103" spans="1:9" ht="12.75">
      <c r="A103" s="7" t="s">
        <v>99</v>
      </c>
      <c r="B103" s="4" t="s">
        <v>100</v>
      </c>
      <c r="C103" s="5">
        <f aca="true" t="shared" si="78" ref="C103:I105">C104</f>
        <v>0</v>
      </c>
      <c r="D103" s="5">
        <f t="shared" si="78"/>
        <v>5015000</v>
      </c>
      <c r="E103" s="5">
        <f t="shared" si="78"/>
        <v>15000</v>
      </c>
      <c r="F103" s="5">
        <f t="shared" si="78"/>
        <v>5030000</v>
      </c>
      <c r="G103" s="5">
        <f t="shared" si="78"/>
        <v>4548000</v>
      </c>
      <c r="H103" s="5">
        <f t="shared" si="78"/>
        <v>4548000</v>
      </c>
      <c r="I103" s="5">
        <f t="shared" si="78"/>
        <v>4548000</v>
      </c>
    </row>
    <row r="104" spans="1:9" ht="12.75">
      <c r="A104" s="7" t="s">
        <v>101</v>
      </c>
      <c r="B104" s="4" t="s">
        <v>102</v>
      </c>
      <c r="C104" s="5">
        <f t="shared" si="78"/>
        <v>0</v>
      </c>
      <c r="D104" s="5">
        <f t="shared" si="78"/>
        <v>5015000</v>
      </c>
      <c r="E104" s="5">
        <f t="shared" si="78"/>
        <v>15000</v>
      </c>
      <c r="F104" s="5">
        <f t="shared" si="78"/>
        <v>5030000</v>
      </c>
      <c r="G104" s="5">
        <f t="shared" si="78"/>
        <v>4548000</v>
      </c>
      <c r="H104" s="5">
        <f t="shared" si="78"/>
        <v>4548000</v>
      </c>
      <c r="I104" s="5">
        <f t="shared" si="78"/>
        <v>4548000</v>
      </c>
    </row>
    <row r="105" spans="1:9" ht="12.75">
      <c r="A105" s="7" t="s">
        <v>103</v>
      </c>
      <c r="B105" s="4" t="s">
        <v>104</v>
      </c>
      <c r="C105" s="5">
        <f t="shared" si="78"/>
        <v>0</v>
      </c>
      <c r="D105" s="5">
        <f t="shared" si="78"/>
        <v>5015000</v>
      </c>
      <c r="E105" s="5">
        <f t="shared" si="78"/>
        <v>15000</v>
      </c>
      <c r="F105" s="5">
        <f t="shared" si="78"/>
        <v>5030000</v>
      </c>
      <c r="G105" s="5">
        <f t="shared" si="78"/>
        <v>4548000</v>
      </c>
      <c r="H105" s="5">
        <f t="shared" si="78"/>
        <v>4548000</v>
      </c>
      <c r="I105" s="5">
        <f t="shared" si="78"/>
        <v>4548000</v>
      </c>
    </row>
    <row r="106" spans="1:9" ht="12.75">
      <c r="A106" s="7" t="s">
        <v>111</v>
      </c>
      <c r="B106" s="4" t="s">
        <v>112</v>
      </c>
      <c r="C106" s="5">
        <f aca="true" t="shared" si="79" ref="C106:I106">C530</f>
        <v>0</v>
      </c>
      <c r="D106" s="5">
        <f t="shared" si="79"/>
        <v>5015000</v>
      </c>
      <c r="E106" s="5">
        <f t="shared" si="79"/>
        <v>15000</v>
      </c>
      <c r="F106" s="5">
        <f t="shared" si="79"/>
        <v>5030000</v>
      </c>
      <c r="G106" s="5">
        <f t="shared" si="79"/>
        <v>4548000</v>
      </c>
      <c r="H106" s="5">
        <f t="shared" si="79"/>
        <v>4548000</v>
      </c>
      <c r="I106" s="5">
        <f t="shared" si="79"/>
        <v>4548000</v>
      </c>
    </row>
    <row r="107" spans="1:9" ht="25.5">
      <c r="A107" s="7" t="s">
        <v>306</v>
      </c>
      <c r="B107" s="4" t="s">
        <v>307</v>
      </c>
      <c r="C107" s="5">
        <f aca="true" t="shared" si="80" ref="C107:I107">C108+C116</f>
        <v>0</v>
      </c>
      <c r="D107" s="5">
        <f t="shared" si="80"/>
        <v>9747000</v>
      </c>
      <c r="E107" s="5">
        <f t="shared" si="80"/>
        <v>0</v>
      </c>
      <c r="F107" s="5">
        <f t="shared" si="80"/>
        <v>9747000</v>
      </c>
      <c r="G107" s="5">
        <f t="shared" si="80"/>
        <v>9774000</v>
      </c>
      <c r="H107" s="5">
        <f t="shared" si="80"/>
        <v>9774000</v>
      </c>
      <c r="I107" s="5">
        <f t="shared" si="80"/>
        <v>9774000</v>
      </c>
    </row>
    <row r="108" spans="1:9" ht="12.75">
      <c r="A108" s="7" t="s">
        <v>222</v>
      </c>
      <c r="B108" s="4" t="s">
        <v>223</v>
      </c>
      <c r="C108" s="5">
        <f aca="true" t="shared" si="81" ref="C108:I108">C109+C110+C111+C114</f>
        <v>0</v>
      </c>
      <c r="D108" s="5">
        <f t="shared" si="81"/>
        <v>9731000</v>
      </c>
      <c r="E108" s="5">
        <f t="shared" si="81"/>
        <v>0</v>
      </c>
      <c r="F108" s="5">
        <f t="shared" si="81"/>
        <v>9731000</v>
      </c>
      <c r="G108" s="5">
        <f t="shared" si="81"/>
        <v>9774000</v>
      </c>
      <c r="H108" s="5">
        <f t="shared" si="81"/>
        <v>9774000</v>
      </c>
      <c r="I108" s="5">
        <f t="shared" si="81"/>
        <v>9774000</v>
      </c>
    </row>
    <row r="109" spans="1:9" ht="12.75">
      <c r="A109" s="7" t="s">
        <v>79</v>
      </c>
      <c r="B109" s="4" t="s">
        <v>80</v>
      </c>
      <c r="C109" s="5">
        <f>C381</f>
        <v>0</v>
      </c>
      <c r="D109" s="5">
        <f aca="true" t="shared" si="82" ref="D109:F110">D381</f>
        <v>8616000</v>
      </c>
      <c r="E109" s="5">
        <f t="shared" si="82"/>
        <v>0</v>
      </c>
      <c r="F109" s="5">
        <f t="shared" si="82"/>
        <v>8616000</v>
      </c>
      <c r="G109" s="5">
        <f aca="true" t="shared" si="83" ref="G109:I110">G381</f>
        <v>8720000</v>
      </c>
      <c r="H109" s="5">
        <f t="shared" si="83"/>
        <v>8720000</v>
      </c>
      <c r="I109" s="5">
        <f t="shared" si="83"/>
        <v>8720000</v>
      </c>
    </row>
    <row r="110" spans="1:9" ht="25.5">
      <c r="A110" s="7" t="s">
        <v>81</v>
      </c>
      <c r="B110" s="4" t="s">
        <v>82</v>
      </c>
      <c r="C110" s="5">
        <f>C382</f>
        <v>0</v>
      </c>
      <c r="D110" s="5">
        <f t="shared" si="82"/>
        <v>1005000</v>
      </c>
      <c r="E110" s="5">
        <f t="shared" si="82"/>
        <v>0</v>
      </c>
      <c r="F110" s="5">
        <f t="shared" si="82"/>
        <v>1005000</v>
      </c>
      <c r="G110" s="5">
        <f t="shared" si="83"/>
        <v>943000</v>
      </c>
      <c r="H110" s="5">
        <f t="shared" si="83"/>
        <v>943000</v>
      </c>
      <c r="I110" s="5">
        <f t="shared" si="83"/>
        <v>943000</v>
      </c>
    </row>
    <row r="111" spans="1:9" ht="25.5">
      <c r="A111" s="7" t="s">
        <v>233</v>
      </c>
      <c r="B111" s="4" t="s">
        <v>234</v>
      </c>
      <c r="C111" s="4"/>
      <c r="D111" s="5">
        <f>D112</f>
        <v>0</v>
      </c>
      <c r="E111" s="5">
        <f>E112</f>
        <v>0</v>
      </c>
      <c r="F111" s="5"/>
      <c r="G111" s="5">
        <f aca="true" t="shared" si="84" ref="G111:I112">G112</f>
        <v>0</v>
      </c>
      <c r="H111" s="5">
        <f t="shared" si="84"/>
        <v>0</v>
      </c>
      <c r="I111" s="5">
        <f t="shared" si="84"/>
        <v>0</v>
      </c>
    </row>
    <row r="112" spans="1:9" ht="51">
      <c r="A112" s="7" t="s">
        <v>235</v>
      </c>
      <c r="B112" s="4" t="s">
        <v>236</v>
      </c>
      <c r="C112" s="4"/>
      <c r="D112" s="5">
        <f>D113</f>
        <v>0</v>
      </c>
      <c r="E112" s="5">
        <f>E113</f>
        <v>0</v>
      </c>
      <c r="F112" s="5"/>
      <c r="G112" s="5">
        <f t="shared" si="84"/>
        <v>0</v>
      </c>
      <c r="H112" s="5">
        <f t="shared" si="84"/>
        <v>0</v>
      </c>
      <c r="I112" s="5">
        <f t="shared" si="84"/>
        <v>0</v>
      </c>
    </row>
    <row r="113" spans="1:9" ht="12.75">
      <c r="A113" s="7" t="s">
        <v>237</v>
      </c>
      <c r="B113" s="4" t="s">
        <v>238</v>
      </c>
      <c r="C113" s="4"/>
      <c r="D113" s="5">
        <f>D385</f>
        <v>0</v>
      </c>
      <c r="E113" s="5">
        <f>E385</f>
        <v>0</v>
      </c>
      <c r="F113" s="5"/>
      <c r="G113" s="5">
        <f>G385</f>
        <v>0</v>
      </c>
      <c r="H113" s="5">
        <f>H385</f>
        <v>0</v>
      </c>
      <c r="I113" s="5">
        <f>I385</f>
        <v>0</v>
      </c>
    </row>
    <row r="114" spans="1:9" ht="26.25">
      <c r="A114" s="7" t="s">
        <v>83</v>
      </c>
      <c r="B114" s="4" t="s">
        <v>84</v>
      </c>
      <c r="C114" s="5">
        <f aca="true" t="shared" si="85" ref="C114:I114">C115</f>
        <v>0</v>
      </c>
      <c r="D114" s="5">
        <f t="shared" si="85"/>
        <v>110000</v>
      </c>
      <c r="E114" s="5">
        <f t="shared" si="85"/>
        <v>0</v>
      </c>
      <c r="F114" s="5">
        <f t="shared" si="85"/>
        <v>110000</v>
      </c>
      <c r="G114" s="5">
        <f t="shared" si="85"/>
        <v>111000</v>
      </c>
      <c r="H114" s="5">
        <f t="shared" si="85"/>
        <v>111000</v>
      </c>
      <c r="I114" s="5">
        <f t="shared" si="85"/>
        <v>111000</v>
      </c>
    </row>
    <row r="115" spans="1:9" ht="15">
      <c r="A115" s="7" t="s">
        <v>87</v>
      </c>
      <c r="B115" s="4" t="s">
        <v>88</v>
      </c>
      <c r="C115" s="5">
        <f>'sursa 10'!C128</f>
        <v>0</v>
      </c>
      <c r="D115" s="5">
        <f>'sursa 10'!D128</f>
        <v>110000</v>
      </c>
      <c r="E115" s="5">
        <f>'sursa 10'!E128</f>
        <v>0</v>
      </c>
      <c r="F115" s="5">
        <f>'sursa 10'!F128</f>
        <v>110000</v>
      </c>
      <c r="G115" s="5">
        <f>'sursa 10'!G128</f>
        <v>111000</v>
      </c>
      <c r="H115" s="5">
        <f>'sursa 10'!H128</f>
        <v>111000</v>
      </c>
      <c r="I115" s="5">
        <f>'sursa 10'!I128</f>
        <v>111000</v>
      </c>
    </row>
    <row r="116" spans="1:9" ht="12.75">
      <c r="A116" s="7" t="s">
        <v>275</v>
      </c>
      <c r="B116" s="4" t="s">
        <v>90</v>
      </c>
      <c r="C116" s="5">
        <f aca="true" t="shared" si="86" ref="C116:I116">C117+C120</f>
        <v>0</v>
      </c>
      <c r="D116" s="5">
        <f t="shared" si="86"/>
        <v>16000</v>
      </c>
      <c r="E116" s="5">
        <f t="shared" si="86"/>
        <v>0</v>
      </c>
      <c r="F116" s="5">
        <f t="shared" si="86"/>
        <v>16000</v>
      </c>
      <c r="G116" s="5">
        <f t="shared" si="86"/>
        <v>0</v>
      </c>
      <c r="H116" s="5">
        <f t="shared" si="86"/>
        <v>0</v>
      </c>
      <c r="I116" s="5">
        <f t="shared" si="86"/>
        <v>0</v>
      </c>
    </row>
    <row r="117" spans="1:9" ht="25.5">
      <c r="A117" s="7" t="s">
        <v>276</v>
      </c>
      <c r="B117" s="4" t="s">
        <v>277</v>
      </c>
      <c r="C117" s="4"/>
      <c r="D117" s="5">
        <f>D118</f>
        <v>0</v>
      </c>
      <c r="E117" s="5">
        <f>E118</f>
        <v>0</v>
      </c>
      <c r="F117" s="5"/>
      <c r="G117" s="5">
        <f aca="true" t="shared" si="87" ref="G117:I118">G118</f>
        <v>0</v>
      </c>
      <c r="H117" s="5">
        <f t="shared" si="87"/>
        <v>0</v>
      </c>
      <c r="I117" s="5">
        <f t="shared" si="87"/>
        <v>0</v>
      </c>
    </row>
    <row r="118" spans="1:9" ht="12.75">
      <c r="A118" s="7" t="s">
        <v>278</v>
      </c>
      <c r="B118" s="4" t="s">
        <v>279</v>
      </c>
      <c r="C118" s="4"/>
      <c r="D118" s="5">
        <f>D119</f>
        <v>0</v>
      </c>
      <c r="E118" s="5">
        <f>E119</f>
        <v>0</v>
      </c>
      <c r="F118" s="5"/>
      <c r="G118" s="5">
        <f t="shared" si="87"/>
        <v>0</v>
      </c>
      <c r="H118" s="5">
        <f t="shared" si="87"/>
        <v>0</v>
      </c>
      <c r="I118" s="5">
        <f t="shared" si="87"/>
        <v>0</v>
      </c>
    </row>
    <row r="119" spans="1:9" ht="12.75">
      <c r="A119" s="7" t="s">
        <v>282</v>
      </c>
      <c r="B119" s="4" t="s">
        <v>283</v>
      </c>
      <c r="C119" s="4"/>
      <c r="D119" s="5">
        <f>D535</f>
        <v>0</v>
      </c>
      <c r="E119" s="5">
        <f>E535</f>
        <v>0</v>
      </c>
      <c r="F119" s="5"/>
      <c r="G119" s="5">
        <f>G535</f>
        <v>0</v>
      </c>
      <c r="H119" s="5">
        <f>H535</f>
        <v>0</v>
      </c>
      <c r="I119" s="5">
        <f>I535</f>
        <v>0</v>
      </c>
    </row>
    <row r="120" spans="1:9" ht="12.75">
      <c r="A120" s="7" t="s">
        <v>99</v>
      </c>
      <c r="B120" s="4" t="s">
        <v>100</v>
      </c>
      <c r="C120" s="5">
        <f aca="true" t="shared" si="88" ref="C120:I122">C121</f>
        <v>0</v>
      </c>
      <c r="D120" s="5">
        <f t="shared" si="88"/>
        <v>16000</v>
      </c>
      <c r="E120" s="5">
        <f t="shared" si="88"/>
        <v>0</v>
      </c>
      <c r="F120" s="5">
        <f t="shared" si="88"/>
        <v>16000</v>
      </c>
      <c r="G120" s="5">
        <f t="shared" si="88"/>
        <v>0</v>
      </c>
      <c r="H120" s="5">
        <f t="shared" si="88"/>
        <v>0</v>
      </c>
      <c r="I120" s="5">
        <f t="shared" si="88"/>
        <v>0</v>
      </c>
    </row>
    <row r="121" spans="1:9" ht="12.75">
      <c r="A121" s="7" t="s">
        <v>101</v>
      </c>
      <c r="B121" s="4" t="s">
        <v>102</v>
      </c>
      <c r="C121" s="5">
        <f t="shared" si="88"/>
        <v>0</v>
      </c>
      <c r="D121" s="5">
        <f t="shared" si="88"/>
        <v>16000</v>
      </c>
      <c r="E121" s="5">
        <f t="shared" si="88"/>
        <v>0</v>
      </c>
      <c r="F121" s="5">
        <f t="shared" si="88"/>
        <v>16000</v>
      </c>
      <c r="G121" s="5">
        <f t="shared" si="88"/>
        <v>0</v>
      </c>
      <c r="H121" s="5">
        <f t="shared" si="88"/>
        <v>0</v>
      </c>
      <c r="I121" s="5">
        <f t="shared" si="88"/>
        <v>0</v>
      </c>
    </row>
    <row r="122" spans="1:9" ht="12.75">
      <c r="A122" s="7" t="s">
        <v>103</v>
      </c>
      <c r="B122" s="4" t="s">
        <v>104</v>
      </c>
      <c r="C122" s="5">
        <f t="shared" si="88"/>
        <v>0</v>
      </c>
      <c r="D122" s="5">
        <f t="shared" si="88"/>
        <v>16000</v>
      </c>
      <c r="E122" s="5">
        <f t="shared" si="88"/>
        <v>0</v>
      </c>
      <c r="F122" s="5">
        <f t="shared" si="88"/>
        <v>16000</v>
      </c>
      <c r="G122" s="5">
        <f t="shared" si="88"/>
        <v>0</v>
      </c>
      <c r="H122" s="5">
        <f t="shared" si="88"/>
        <v>0</v>
      </c>
      <c r="I122" s="5">
        <f t="shared" si="88"/>
        <v>0</v>
      </c>
    </row>
    <row r="123" spans="1:9" ht="12.75">
      <c r="A123" s="7" t="s">
        <v>111</v>
      </c>
      <c r="B123" s="4" t="s">
        <v>112</v>
      </c>
      <c r="C123" s="5">
        <f aca="true" t="shared" si="89" ref="C123:I123">C539</f>
        <v>0</v>
      </c>
      <c r="D123" s="5">
        <f t="shared" si="89"/>
        <v>16000</v>
      </c>
      <c r="E123" s="5">
        <f t="shared" si="89"/>
        <v>0</v>
      </c>
      <c r="F123" s="5">
        <f t="shared" si="89"/>
        <v>16000</v>
      </c>
      <c r="G123" s="5">
        <f t="shared" si="89"/>
        <v>0</v>
      </c>
      <c r="H123" s="5">
        <f t="shared" si="89"/>
        <v>0</v>
      </c>
      <c r="I123" s="5">
        <f t="shared" si="89"/>
        <v>0</v>
      </c>
    </row>
    <row r="124" spans="1:9" ht="12.75">
      <c r="A124" s="7" t="s">
        <v>308</v>
      </c>
      <c r="B124" s="4" t="s">
        <v>309</v>
      </c>
      <c r="C124" s="5">
        <f aca="true" t="shared" si="90" ref="C124:I125">C125</f>
        <v>0</v>
      </c>
      <c r="D124" s="5">
        <f t="shared" si="90"/>
        <v>1400000</v>
      </c>
      <c r="E124" s="5">
        <f t="shared" si="90"/>
        <v>0</v>
      </c>
      <c r="F124" s="5">
        <f t="shared" si="90"/>
        <v>1400000</v>
      </c>
      <c r="G124" s="5">
        <f t="shared" si="90"/>
        <v>1700000</v>
      </c>
      <c r="H124" s="5">
        <f t="shared" si="90"/>
        <v>1700000</v>
      </c>
      <c r="I124" s="5">
        <f t="shared" si="90"/>
        <v>1700000</v>
      </c>
    </row>
    <row r="125" spans="1:9" ht="12.75">
      <c r="A125" s="7" t="s">
        <v>222</v>
      </c>
      <c r="B125" s="4" t="s">
        <v>223</v>
      </c>
      <c r="C125" s="5">
        <f t="shared" si="90"/>
        <v>0</v>
      </c>
      <c r="D125" s="5">
        <f t="shared" si="90"/>
        <v>1400000</v>
      </c>
      <c r="E125" s="5">
        <f t="shared" si="90"/>
        <v>0</v>
      </c>
      <c r="F125" s="5">
        <f t="shared" si="90"/>
        <v>1400000</v>
      </c>
      <c r="G125" s="5">
        <f t="shared" si="90"/>
        <v>1700000</v>
      </c>
      <c r="H125" s="5">
        <f t="shared" si="90"/>
        <v>1700000</v>
      </c>
      <c r="I125" s="5">
        <f t="shared" si="90"/>
        <v>1700000</v>
      </c>
    </row>
    <row r="126" spans="1:9" ht="12.75">
      <c r="A126" s="7" t="s">
        <v>224</v>
      </c>
      <c r="B126" s="4" t="s">
        <v>225</v>
      </c>
      <c r="C126" s="5">
        <f aca="true" t="shared" si="91" ref="C126:I126">C127+C129</f>
        <v>0</v>
      </c>
      <c r="D126" s="5">
        <f t="shared" si="91"/>
        <v>1400000</v>
      </c>
      <c r="E126" s="5">
        <f t="shared" si="91"/>
        <v>0</v>
      </c>
      <c r="F126" s="5">
        <f t="shared" si="91"/>
        <v>1400000</v>
      </c>
      <c r="G126" s="5">
        <f t="shared" si="91"/>
        <v>1700000</v>
      </c>
      <c r="H126" s="5">
        <f t="shared" si="91"/>
        <v>1700000</v>
      </c>
      <c r="I126" s="5">
        <f t="shared" si="91"/>
        <v>1700000</v>
      </c>
    </row>
    <row r="127" spans="1:9" ht="12.75">
      <c r="A127" s="7" t="s">
        <v>226</v>
      </c>
      <c r="B127" s="4" t="s">
        <v>227</v>
      </c>
      <c r="C127" s="5">
        <f aca="true" t="shared" si="92" ref="C127:I127">C128</f>
        <v>0</v>
      </c>
      <c r="D127" s="5">
        <f t="shared" si="92"/>
        <v>1150000</v>
      </c>
      <c r="E127" s="5">
        <f t="shared" si="92"/>
        <v>0</v>
      </c>
      <c r="F127" s="5">
        <f t="shared" si="92"/>
        <v>1150000</v>
      </c>
      <c r="G127" s="5">
        <f t="shared" si="92"/>
        <v>0</v>
      </c>
      <c r="H127" s="5">
        <f t="shared" si="92"/>
        <v>0</v>
      </c>
      <c r="I127" s="5">
        <f t="shared" si="92"/>
        <v>0</v>
      </c>
    </row>
    <row r="128" spans="1:9" ht="12.75">
      <c r="A128" s="7" t="s">
        <v>228</v>
      </c>
      <c r="B128" s="4" t="s">
        <v>229</v>
      </c>
      <c r="C128" s="5">
        <f aca="true" t="shared" si="93" ref="C128:I128">C392</f>
        <v>0</v>
      </c>
      <c r="D128" s="5">
        <f t="shared" si="93"/>
        <v>1150000</v>
      </c>
      <c r="E128" s="5">
        <f t="shared" si="93"/>
        <v>0</v>
      </c>
      <c r="F128" s="5">
        <f t="shared" si="93"/>
        <v>1150000</v>
      </c>
      <c r="G128" s="5">
        <f t="shared" si="93"/>
        <v>0</v>
      </c>
      <c r="H128" s="5">
        <f t="shared" si="93"/>
        <v>0</v>
      </c>
      <c r="I128" s="5">
        <f t="shared" si="93"/>
        <v>0</v>
      </c>
    </row>
    <row r="129" spans="1:9" ht="25.5">
      <c r="A129" s="7" t="s">
        <v>230</v>
      </c>
      <c r="B129" s="4" t="s">
        <v>177</v>
      </c>
      <c r="C129" s="5">
        <f aca="true" t="shared" si="94" ref="C129:I129">C130</f>
        <v>0</v>
      </c>
      <c r="D129" s="5">
        <f t="shared" si="94"/>
        <v>250000</v>
      </c>
      <c r="E129" s="5">
        <f t="shared" si="94"/>
        <v>0</v>
      </c>
      <c r="F129" s="5">
        <f t="shared" si="94"/>
        <v>250000</v>
      </c>
      <c r="G129" s="5">
        <f t="shared" si="94"/>
        <v>1700000</v>
      </c>
      <c r="H129" s="5">
        <f t="shared" si="94"/>
        <v>1700000</v>
      </c>
      <c r="I129" s="5">
        <f t="shared" si="94"/>
        <v>1700000</v>
      </c>
    </row>
    <row r="130" spans="1:9" ht="25.5">
      <c r="A130" s="7" t="s">
        <v>231</v>
      </c>
      <c r="B130" s="4" t="s">
        <v>232</v>
      </c>
      <c r="C130" s="5">
        <f aca="true" t="shared" si="95" ref="C130:I130">C394</f>
        <v>0</v>
      </c>
      <c r="D130" s="5">
        <f t="shared" si="95"/>
        <v>250000</v>
      </c>
      <c r="E130" s="5">
        <f t="shared" si="95"/>
        <v>0</v>
      </c>
      <c r="F130" s="5">
        <f t="shared" si="95"/>
        <v>250000</v>
      </c>
      <c r="G130" s="5">
        <f t="shared" si="95"/>
        <v>1700000</v>
      </c>
      <c r="H130" s="5">
        <f t="shared" si="95"/>
        <v>1700000</v>
      </c>
      <c r="I130" s="5">
        <f t="shared" si="95"/>
        <v>1700000</v>
      </c>
    </row>
    <row r="131" spans="1:9" ht="25.5">
      <c r="A131" s="7" t="s">
        <v>310</v>
      </c>
      <c r="B131" s="4" t="s">
        <v>311</v>
      </c>
      <c r="C131" s="5">
        <f aca="true" t="shared" si="96" ref="C131:I131">C132</f>
        <v>0</v>
      </c>
      <c r="D131" s="5">
        <f t="shared" si="96"/>
        <v>686000</v>
      </c>
      <c r="E131" s="5">
        <f t="shared" si="96"/>
        <v>0</v>
      </c>
      <c r="F131" s="5">
        <f t="shared" si="96"/>
        <v>686000</v>
      </c>
      <c r="G131" s="5">
        <f t="shared" si="96"/>
        <v>300000</v>
      </c>
      <c r="H131" s="5">
        <f t="shared" si="96"/>
        <v>300000</v>
      </c>
      <c r="I131" s="5">
        <f t="shared" si="96"/>
        <v>300000</v>
      </c>
    </row>
    <row r="132" spans="1:9" ht="12.75">
      <c r="A132" s="7" t="s">
        <v>312</v>
      </c>
      <c r="B132" s="4" t="s">
        <v>313</v>
      </c>
      <c r="C132" s="5">
        <f aca="true" t="shared" si="97" ref="C132:I132">C133+C135</f>
        <v>0</v>
      </c>
      <c r="D132" s="5">
        <f t="shared" si="97"/>
        <v>686000</v>
      </c>
      <c r="E132" s="5">
        <f t="shared" si="97"/>
        <v>0</v>
      </c>
      <c r="F132" s="5">
        <f t="shared" si="97"/>
        <v>686000</v>
      </c>
      <c r="G132" s="5">
        <f t="shared" si="97"/>
        <v>300000</v>
      </c>
      <c r="H132" s="5">
        <f t="shared" si="97"/>
        <v>300000</v>
      </c>
      <c r="I132" s="5">
        <f t="shared" si="97"/>
        <v>300000</v>
      </c>
    </row>
    <row r="133" spans="1:9" ht="12.75">
      <c r="A133" s="7" t="s">
        <v>222</v>
      </c>
      <c r="B133" s="4" t="s">
        <v>223</v>
      </c>
      <c r="C133" s="5">
        <f aca="true" t="shared" si="98" ref="C133:I133">C134</f>
        <v>0</v>
      </c>
      <c r="D133" s="5">
        <f t="shared" si="98"/>
        <v>499000</v>
      </c>
      <c r="E133" s="5">
        <f t="shared" si="98"/>
        <v>0</v>
      </c>
      <c r="F133" s="5">
        <f t="shared" si="98"/>
        <v>499000</v>
      </c>
      <c r="G133" s="5">
        <f t="shared" si="98"/>
        <v>300000</v>
      </c>
      <c r="H133" s="5">
        <f t="shared" si="98"/>
        <v>300000</v>
      </c>
      <c r="I133" s="5">
        <f t="shared" si="98"/>
        <v>300000</v>
      </c>
    </row>
    <row r="134" spans="1:9" ht="25.5">
      <c r="A134" s="7" t="s">
        <v>81</v>
      </c>
      <c r="B134" s="4" t="s">
        <v>82</v>
      </c>
      <c r="C134" s="5">
        <f aca="true" t="shared" si="99" ref="C134:I134">C398</f>
        <v>0</v>
      </c>
      <c r="D134" s="5">
        <f t="shared" si="99"/>
        <v>499000</v>
      </c>
      <c r="E134" s="5">
        <f t="shared" si="99"/>
        <v>0</v>
      </c>
      <c r="F134" s="5">
        <f t="shared" si="99"/>
        <v>499000</v>
      </c>
      <c r="G134" s="5">
        <f t="shared" si="99"/>
        <v>300000</v>
      </c>
      <c r="H134" s="5">
        <f t="shared" si="99"/>
        <v>300000</v>
      </c>
      <c r="I134" s="5">
        <f t="shared" si="99"/>
        <v>300000</v>
      </c>
    </row>
    <row r="135" spans="1:9" ht="12.75">
      <c r="A135" s="7" t="s">
        <v>275</v>
      </c>
      <c r="B135" s="4" t="s">
        <v>90</v>
      </c>
      <c r="C135" s="5">
        <f aca="true" t="shared" si="100" ref="C135:I137">C136</f>
        <v>0</v>
      </c>
      <c r="D135" s="5">
        <f t="shared" si="100"/>
        <v>187000</v>
      </c>
      <c r="E135" s="5">
        <f t="shared" si="100"/>
        <v>0</v>
      </c>
      <c r="F135" s="5">
        <f t="shared" si="100"/>
        <v>187000</v>
      </c>
      <c r="G135" s="5">
        <f t="shared" si="100"/>
        <v>0</v>
      </c>
      <c r="H135" s="5">
        <f t="shared" si="100"/>
        <v>0</v>
      </c>
      <c r="I135" s="5">
        <f t="shared" si="100"/>
        <v>0</v>
      </c>
    </row>
    <row r="136" spans="1:9" ht="12.75">
      <c r="A136" s="7" t="s">
        <v>99</v>
      </c>
      <c r="B136" s="4" t="s">
        <v>100</v>
      </c>
      <c r="C136" s="5">
        <f t="shared" si="100"/>
        <v>0</v>
      </c>
      <c r="D136" s="5">
        <f t="shared" si="100"/>
        <v>187000</v>
      </c>
      <c r="E136" s="5">
        <f t="shared" si="100"/>
        <v>0</v>
      </c>
      <c r="F136" s="5">
        <f t="shared" si="100"/>
        <v>187000</v>
      </c>
      <c r="G136" s="5">
        <f t="shared" si="100"/>
        <v>0</v>
      </c>
      <c r="H136" s="5">
        <f t="shared" si="100"/>
        <v>0</v>
      </c>
      <c r="I136" s="5">
        <f t="shared" si="100"/>
        <v>0</v>
      </c>
    </row>
    <row r="137" spans="1:9" ht="12.75">
      <c r="A137" s="7" t="s">
        <v>101</v>
      </c>
      <c r="B137" s="4" t="s">
        <v>102</v>
      </c>
      <c r="C137" s="5">
        <f t="shared" si="100"/>
        <v>0</v>
      </c>
      <c r="D137" s="5">
        <f t="shared" si="100"/>
        <v>187000</v>
      </c>
      <c r="E137" s="5">
        <f t="shared" si="100"/>
        <v>0</v>
      </c>
      <c r="F137" s="5">
        <f t="shared" si="100"/>
        <v>187000</v>
      </c>
      <c r="G137" s="5">
        <f t="shared" si="100"/>
        <v>0</v>
      </c>
      <c r="H137" s="5">
        <f t="shared" si="100"/>
        <v>0</v>
      </c>
      <c r="I137" s="5">
        <f t="shared" si="100"/>
        <v>0</v>
      </c>
    </row>
    <row r="138" spans="1:9" ht="12.75">
      <c r="A138" s="7" t="s">
        <v>103</v>
      </c>
      <c r="B138" s="4" t="s">
        <v>104</v>
      </c>
      <c r="C138" s="5">
        <f aca="true" t="shared" si="101" ref="C138:I138">C140+C139</f>
        <v>0</v>
      </c>
      <c r="D138" s="5">
        <f t="shared" si="101"/>
        <v>187000</v>
      </c>
      <c r="E138" s="5">
        <f t="shared" si="101"/>
        <v>0</v>
      </c>
      <c r="F138" s="5">
        <f t="shared" si="101"/>
        <v>187000</v>
      </c>
      <c r="G138" s="5">
        <f t="shared" si="101"/>
        <v>0</v>
      </c>
      <c r="H138" s="5">
        <f t="shared" si="101"/>
        <v>0</v>
      </c>
      <c r="I138" s="5">
        <f t="shared" si="101"/>
        <v>0</v>
      </c>
    </row>
    <row r="139" spans="1:9" ht="12.75">
      <c r="A139" s="7" t="s">
        <v>107</v>
      </c>
      <c r="B139" s="4" t="s">
        <v>108</v>
      </c>
      <c r="C139" s="5">
        <f>C546</f>
        <v>0</v>
      </c>
      <c r="D139" s="5">
        <f aca="true" t="shared" si="102" ref="D139:F140">D546</f>
        <v>0</v>
      </c>
      <c r="E139" s="5">
        <f t="shared" si="102"/>
        <v>0</v>
      </c>
      <c r="F139" s="5">
        <f t="shared" si="102"/>
        <v>0</v>
      </c>
      <c r="G139" s="5">
        <f aca="true" t="shared" si="103" ref="G139:I140">G546</f>
        <v>0</v>
      </c>
      <c r="H139" s="5">
        <f t="shared" si="103"/>
        <v>0</v>
      </c>
      <c r="I139" s="5">
        <f t="shared" si="103"/>
        <v>0</v>
      </c>
    </row>
    <row r="140" spans="1:9" ht="12.75">
      <c r="A140" s="7" t="s">
        <v>111</v>
      </c>
      <c r="B140" s="4" t="s">
        <v>112</v>
      </c>
      <c r="C140" s="5">
        <f>C547</f>
        <v>0</v>
      </c>
      <c r="D140" s="5">
        <f t="shared" si="102"/>
        <v>187000</v>
      </c>
      <c r="E140" s="5">
        <f t="shared" si="102"/>
        <v>0</v>
      </c>
      <c r="F140" s="5">
        <f t="shared" si="102"/>
        <v>187000</v>
      </c>
      <c r="G140" s="5">
        <f t="shared" si="103"/>
        <v>0</v>
      </c>
      <c r="H140" s="5">
        <f t="shared" si="103"/>
        <v>0</v>
      </c>
      <c r="I140" s="5">
        <f t="shared" si="103"/>
        <v>0</v>
      </c>
    </row>
    <row r="141" spans="1:9" ht="25.5">
      <c r="A141" s="7" t="s">
        <v>314</v>
      </c>
      <c r="B141" s="4" t="s">
        <v>315</v>
      </c>
      <c r="C141" s="5">
        <f aca="true" t="shared" si="104" ref="C141:I141">C142+C154+C184+C216</f>
        <v>44735000</v>
      </c>
      <c r="D141" s="5">
        <f t="shared" si="104"/>
        <v>552150000</v>
      </c>
      <c r="E141" s="5">
        <f t="shared" si="104"/>
        <v>2024000</v>
      </c>
      <c r="F141" s="5">
        <f t="shared" si="104"/>
        <v>554174000</v>
      </c>
      <c r="G141" s="5">
        <f t="shared" si="104"/>
        <v>631670000</v>
      </c>
      <c r="H141" s="5">
        <f t="shared" si="104"/>
        <v>644013000</v>
      </c>
      <c r="I141" s="5">
        <f t="shared" si="104"/>
        <v>654435000</v>
      </c>
    </row>
    <row r="142" spans="1:9" ht="25.5">
      <c r="A142" s="7" t="s">
        <v>316</v>
      </c>
      <c r="B142" s="4" t="s">
        <v>317</v>
      </c>
      <c r="C142" s="5">
        <f aca="true" t="shared" si="105" ref="C142:I142">C143+C149</f>
        <v>0</v>
      </c>
      <c r="D142" s="5">
        <f t="shared" si="105"/>
        <v>12172000</v>
      </c>
      <c r="E142" s="5">
        <f t="shared" si="105"/>
        <v>0</v>
      </c>
      <c r="F142" s="5">
        <f t="shared" si="105"/>
        <v>12172000</v>
      </c>
      <c r="G142" s="5">
        <f t="shared" si="105"/>
        <v>12355000</v>
      </c>
      <c r="H142" s="5">
        <f t="shared" si="105"/>
        <v>12355000</v>
      </c>
      <c r="I142" s="5">
        <f t="shared" si="105"/>
        <v>12355000</v>
      </c>
    </row>
    <row r="143" spans="1:9" ht="12.75">
      <c r="A143" s="7" t="s">
        <v>222</v>
      </c>
      <c r="B143" s="4" t="s">
        <v>223</v>
      </c>
      <c r="C143" s="5">
        <f aca="true" t="shared" si="106" ref="C143:I143">C144+C145</f>
        <v>0</v>
      </c>
      <c r="D143" s="5">
        <f t="shared" si="106"/>
        <v>12172000</v>
      </c>
      <c r="E143" s="5">
        <f t="shared" si="106"/>
        <v>0</v>
      </c>
      <c r="F143" s="5">
        <f t="shared" si="106"/>
        <v>12172000</v>
      </c>
      <c r="G143" s="5">
        <f t="shared" si="106"/>
        <v>12355000</v>
      </c>
      <c r="H143" s="5">
        <f t="shared" si="106"/>
        <v>12355000</v>
      </c>
      <c r="I143" s="5">
        <f t="shared" si="106"/>
        <v>12355000</v>
      </c>
    </row>
    <row r="144" spans="1:9" ht="25.5">
      <c r="A144" s="7" t="s">
        <v>81</v>
      </c>
      <c r="B144" s="4" t="s">
        <v>82</v>
      </c>
      <c r="C144" s="5">
        <f aca="true" t="shared" si="107" ref="C144:I144">C402</f>
        <v>0</v>
      </c>
      <c r="D144" s="5">
        <f t="shared" si="107"/>
        <v>1366000</v>
      </c>
      <c r="E144" s="5">
        <f t="shared" si="107"/>
        <v>0</v>
      </c>
      <c r="F144" s="5">
        <f t="shared" si="107"/>
        <v>1366000</v>
      </c>
      <c r="G144" s="5">
        <f t="shared" si="107"/>
        <v>1418000</v>
      </c>
      <c r="H144" s="5">
        <f t="shared" si="107"/>
        <v>1418000</v>
      </c>
      <c r="I144" s="5">
        <f t="shared" si="107"/>
        <v>1418000</v>
      </c>
    </row>
    <row r="145" spans="1:9" ht="12.75">
      <c r="A145" s="7" t="s">
        <v>249</v>
      </c>
      <c r="B145" s="4" t="s">
        <v>250</v>
      </c>
      <c r="C145" s="5">
        <f aca="true" t="shared" si="108" ref="C145:I145">C146</f>
        <v>0</v>
      </c>
      <c r="D145" s="5">
        <f t="shared" si="108"/>
        <v>10806000</v>
      </c>
      <c r="E145" s="5">
        <f t="shared" si="108"/>
        <v>0</v>
      </c>
      <c r="F145" s="5">
        <f t="shared" si="108"/>
        <v>10806000</v>
      </c>
      <c r="G145" s="5">
        <f t="shared" si="108"/>
        <v>10937000</v>
      </c>
      <c r="H145" s="5">
        <f t="shared" si="108"/>
        <v>10937000</v>
      </c>
      <c r="I145" s="5">
        <f t="shared" si="108"/>
        <v>10937000</v>
      </c>
    </row>
    <row r="146" spans="1:9" ht="12.75">
      <c r="A146" s="7" t="s">
        <v>251</v>
      </c>
      <c r="B146" s="4" t="s">
        <v>252</v>
      </c>
      <c r="C146" s="5">
        <f aca="true" t="shared" si="109" ref="C146:I146">C147+C148</f>
        <v>0</v>
      </c>
      <c r="D146" s="5">
        <f t="shared" si="109"/>
        <v>10806000</v>
      </c>
      <c r="E146" s="5">
        <f t="shared" si="109"/>
        <v>0</v>
      </c>
      <c r="F146" s="5">
        <f t="shared" si="109"/>
        <v>10806000</v>
      </c>
      <c r="G146" s="5">
        <f t="shared" si="109"/>
        <v>10937000</v>
      </c>
      <c r="H146" s="5">
        <f t="shared" si="109"/>
        <v>10937000</v>
      </c>
      <c r="I146" s="5">
        <f t="shared" si="109"/>
        <v>10937000</v>
      </c>
    </row>
    <row r="147" spans="1:9" ht="12.75">
      <c r="A147" s="7" t="s">
        <v>253</v>
      </c>
      <c r="B147" s="4" t="s">
        <v>254</v>
      </c>
      <c r="C147" s="5">
        <f>C405</f>
        <v>0</v>
      </c>
      <c r="D147" s="5">
        <f aca="true" t="shared" si="110" ref="D147:F148">D405</f>
        <v>854000</v>
      </c>
      <c r="E147" s="5">
        <f t="shared" si="110"/>
        <v>0</v>
      </c>
      <c r="F147" s="5">
        <f t="shared" si="110"/>
        <v>854000</v>
      </c>
      <c r="G147" s="5">
        <f aca="true" t="shared" si="111" ref="G147:I148">G405</f>
        <v>958000</v>
      </c>
      <c r="H147" s="5">
        <f t="shared" si="111"/>
        <v>958000</v>
      </c>
      <c r="I147" s="5">
        <f t="shared" si="111"/>
        <v>958000</v>
      </c>
    </row>
    <row r="148" spans="1:9" ht="12.75">
      <c r="A148" s="7" t="s">
        <v>255</v>
      </c>
      <c r="B148" s="4" t="s">
        <v>256</v>
      </c>
      <c r="C148" s="5">
        <f>C406</f>
        <v>0</v>
      </c>
      <c r="D148" s="5">
        <f t="shared" si="110"/>
        <v>9952000</v>
      </c>
      <c r="E148" s="5">
        <f t="shared" si="110"/>
        <v>0</v>
      </c>
      <c r="F148" s="5">
        <f t="shared" si="110"/>
        <v>9952000</v>
      </c>
      <c r="G148" s="5">
        <f t="shared" si="111"/>
        <v>9979000</v>
      </c>
      <c r="H148" s="5">
        <f t="shared" si="111"/>
        <v>9979000</v>
      </c>
      <c r="I148" s="5">
        <f t="shared" si="111"/>
        <v>9979000</v>
      </c>
    </row>
    <row r="149" spans="1:9" ht="12.75">
      <c r="A149" s="7" t="s">
        <v>275</v>
      </c>
      <c r="B149" s="4" t="s">
        <v>90</v>
      </c>
      <c r="C149" s="5">
        <f aca="true" t="shared" si="112" ref="C149:I152">C150</f>
        <v>0</v>
      </c>
      <c r="D149" s="5">
        <f t="shared" si="112"/>
        <v>0</v>
      </c>
      <c r="E149" s="5">
        <f t="shared" si="112"/>
        <v>0</v>
      </c>
      <c r="F149" s="5">
        <f t="shared" si="112"/>
        <v>0</v>
      </c>
      <c r="G149" s="5">
        <f t="shared" si="112"/>
        <v>0</v>
      </c>
      <c r="H149" s="5">
        <f t="shared" si="112"/>
        <v>0</v>
      </c>
      <c r="I149" s="5">
        <f t="shared" si="112"/>
        <v>0</v>
      </c>
    </row>
    <row r="150" spans="1:9" ht="12.75">
      <c r="A150" s="7" t="s">
        <v>99</v>
      </c>
      <c r="B150" s="4" t="s">
        <v>100</v>
      </c>
      <c r="C150" s="5">
        <f t="shared" si="112"/>
        <v>0</v>
      </c>
      <c r="D150" s="5">
        <f t="shared" si="112"/>
        <v>0</v>
      </c>
      <c r="E150" s="5">
        <f t="shared" si="112"/>
        <v>0</v>
      </c>
      <c r="F150" s="5">
        <f t="shared" si="112"/>
        <v>0</v>
      </c>
      <c r="G150" s="5">
        <f t="shared" si="112"/>
        <v>0</v>
      </c>
      <c r="H150" s="5">
        <f t="shared" si="112"/>
        <v>0</v>
      </c>
      <c r="I150" s="5">
        <f t="shared" si="112"/>
        <v>0</v>
      </c>
    </row>
    <row r="151" spans="1:9" ht="12.75">
      <c r="A151" s="7" t="s">
        <v>101</v>
      </c>
      <c r="B151" s="4" t="s">
        <v>102</v>
      </c>
      <c r="C151" s="5">
        <f t="shared" si="112"/>
        <v>0</v>
      </c>
      <c r="D151" s="5">
        <f t="shared" si="112"/>
        <v>0</v>
      </c>
      <c r="E151" s="5">
        <f t="shared" si="112"/>
        <v>0</v>
      </c>
      <c r="F151" s="5">
        <f t="shared" si="112"/>
        <v>0</v>
      </c>
      <c r="G151" s="5">
        <f t="shared" si="112"/>
        <v>0</v>
      </c>
      <c r="H151" s="5">
        <f t="shared" si="112"/>
        <v>0</v>
      </c>
      <c r="I151" s="5">
        <f t="shared" si="112"/>
        <v>0</v>
      </c>
    </row>
    <row r="152" spans="1:9" ht="12.75">
      <c r="A152" s="7" t="s">
        <v>103</v>
      </c>
      <c r="B152" s="4" t="s">
        <v>104</v>
      </c>
      <c r="C152" s="5">
        <f t="shared" si="112"/>
        <v>0</v>
      </c>
      <c r="D152" s="5">
        <f t="shared" si="112"/>
        <v>0</v>
      </c>
      <c r="E152" s="5">
        <f t="shared" si="112"/>
        <v>0</v>
      </c>
      <c r="F152" s="5">
        <f t="shared" si="112"/>
        <v>0</v>
      </c>
      <c r="G152" s="5">
        <f t="shared" si="112"/>
        <v>0</v>
      </c>
      <c r="H152" s="5">
        <f t="shared" si="112"/>
        <v>0</v>
      </c>
      <c r="I152" s="5">
        <f t="shared" si="112"/>
        <v>0</v>
      </c>
    </row>
    <row r="153" spans="1:9" ht="12.75">
      <c r="A153" s="7" t="s">
        <v>111</v>
      </c>
      <c r="B153" s="4" t="s">
        <v>112</v>
      </c>
      <c r="C153" s="5">
        <f aca="true" t="shared" si="113" ref="C153:I153">C554</f>
        <v>0</v>
      </c>
      <c r="D153" s="5">
        <f t="shared" si="113"/>
        <v>0</v>
      </c>
      <c r="E153" s="5">
        <f t="shared" si="113"/>
        <v>0</v>
      </c>
      <c r="F153" s="5">
        <f t="shared" si="113"/>
        <v>0</v>
      </c>
      <c r="G153" s="5">
        <f t="shared" si="113"/>
        <v>0</v>
      </c>
      <c r="H153" s="5">
        <f t="shared" si="113"/>
        <v>0</v>
      </c>
      <c r="I153" s="5">
        <f t="shared" si="113"/>
        <v>0</v>
      </c>
    </row>
    <row r="154" spans="1:9" ht="12.75">
      <c r="A154" s="7" t="s">
        <v>318</v>
      </c>
      <c r="B154" s="4" t="s">
        <v>319</v>
      </c>
      <c r="C154" s="5">
        <f aca="true" t="shared" si="114" ref="C154:I154">C155+C165</f>
        <v>44735000</v>
      </c>
      <c r="D154" s="5">
        <f t="shared" si="114"/>
        <v>372606000</v>
      </c>
      <c r="E154" s="5">
        <f t="shared" si="114"/>
        <v>2324000</v>
      </c>
      <c r="F154" s="5">
        <f t="shared" si="114"/>
        <v>374930000</v>
      </c>
      <c r="G154" s="5">
        <f t="shared" si="114"/>
        <v>440253000</v>
      </c>
      <c r="H154" s="5">
        <f t="shared" si="114"/>
        <v>452581000</v>
      </c>
      <c r="I154" s="5">
        <f t="shared" si="114"/>
        <v>462991000</v>
      </c>
    </row>
    <row r="155" spans="1:9" ht="12.75">
      <c r="A155" s="7" t="s">
        <v>222</v>
      </c>
      <c r="B155" s="4" t="s">
        <v>223</v>
      </c>
      <c r="C155" s="5">
        <f aca="true" t="shared" si="115" ref="C155:I155">C158+C156+C157+C162</f>
        <v>0</v>
      </c>
      <c r="D155" s="5">
        <f t="shared" si="115"/>
        <v>342485000</v>
      </c>
      <c r="E155" s="5">
        <f t="shared" si="115"/>
        <v>2324000</v>
      </c>
      <c r="F155" s="5">
        <f t="shared" si="115"/>
        <v>344809000</v>
      </c>
      <c r="G155" s="5">
        <f t="shared" si="115"/>
        <v>406614000</v>
      </c>
      <c r="H155" s="5">
        <f t="shared" si="115"/>
        <v>418001000</v>
      </c>
      <c r="I155" s="5">
        <f t="shared" si="115"/>
        <v>427615000</v>
      </c>
    </row>
    <row r="156" spans="1:9" ht="15">
      <c r="A156" s="7" t="s">
        <v>79</v>
      </c>
      <c r="B156" s="4" t="s">
        <v>80</v>
      </c>
      <c r="C156" s="5">
        <f>C409</f>
        <v>0</v>
      </c>
      <c r="D156" s="5">
        <f aca="true" t="shared" si="116" ref="D156:F157">D409</f>
        <v>234781000</v>
      </c>
      <c r="E156" s="5">
        <f t="shared" si="116"/>
        <v>0</v>
      </c>
      <c r="F156" s="5">
        <f t="shared" si="116"/>
        <v>234781000</v>
      </c>
      <c r="G156" s="5">
        <f aca="true" t="shared" si="117" ref="G156:I157">G409</f>
        <v>288509000</v>
      </c>
      <c r="H156" s="5">
        <f t="shared" si="117"/>
        <v>296588000</v>
      </c>
      <c r="I156" s="5">
        <f t="shared" si="117"/>
        <v>303409000</v>
      </c>
    </row>
    <row r="157" spans="1:9" ht="26.25">
      <c r="A157" s="7" t="s">
        <v>81</v>
      </c>
      <c r="B157" s="4" t="s">
        <v>82</v>
      </c>
      <c r="C157" s="5">
        <f>C410</f>
        <v>0</v>
      </c>
      <c r="D157" s="5">
        <f t="shared" si="116"/>
        <v>104766000</v>
      </c>
      <c r="E157" s="5">
        <f t="shared" si="116"/>
        <v>2324000</v>
      </c>
      <c r="F157" s="5">
        <f t="shared" si="116"/>
        <v>107090000</v>
      </c>
      <c r="G157" s="5">
        <f t="shared" si="117"/>
        <v>115144000</v>
      </c>
      <c r="H157" s="5">
        <f t="shared" si="117"/>
        <v>118368000</v>
      </c>
      <c r="I157" s="5">
        <f t="shared" si="117"/>
        <v>121091000</v>
      </c>
    </row>
    <row r="158" spans="1:9" ht="25.5">
      <c r="A158" s="7" t="s">
        <v>233</v>
      </c>
      <c r="B158" s="4" t="s">
        <v>234</v>
      </c>
      <c r="C158" s="5">
        <f aca="true" t="shared" si="118" ref="C158:I158">C159</f>
        <v>0</v>
      </c>
      <c r="D158" s="5">
        <f t="shared" si="118"/>
        <v>275000</v>
      </c>
      <c r="E158" s="5">
        <f t="shared" si="118"/>
        <v>0</v>
      </c>
      <c r="F158" s="5">
        <f t="shared" si="118"/>
        <v>275000</v>
      </c>
      <c r="G158" s="5">
        <f t="shared" si="118"/>
        <v>0</v>
      </c>
      <c r="H158" s="5">
        <f t="shared" si="118"/>
        <v>0</v>
      </c>
      <c r="I158" s="5">
        <f t="shared" si="118"/>
        <v>0</v>
      </c>
    </row>
    <row r="159" spans="1:9" ht="51">
      <c r="A159" s="7" t="s">
        <v>235</v>
      </c>
      <c r="B159" s="4" t="s">
        <v>236</v>
      </c>
      <c r="C159" s="5">
        <f aca="true" t="shared" si="119" ref="C159:I159">C160+C161</f>
        <v>0</v>
      </c>
      <c r="D159" s="5">
        <f t="shared" si="119"/>
        <v>275000</v>
      </c>
      <c r="E159" s="5">
        <f t="shared" si="119"/>
        <v>0</v>
      </c>
      <c r="F159" s="5">
        <f t="shared" si="119"/>
        <v>275000</v>
      </c>
      <c r="G159" s="5">
        <f t="shared" si="119"/>
        <v>0</v>
      </c>
      <c r="H159" s="5">
        <f t="shared" si="119"/>
        <v>0</v>
      </c>
      <c r="I159" s="5">
        <f t="shared" si="119"/>
        <v>0</v>
      </c>
    </row>
    <row r="160" spans="1:9" ht="12.75">
      <c r="A160" s="7" t="s">
        <v>237</v>
      </c>
      <c r="B160" s="4" t="s">
        <v>238</v>
      </c>
      <c r="C160" s="5">
        <f aca="true" t="shared" si="120" ref="C160:I160">C413</f>
        <v>0</v>
      </c>
      <c r="D160" s="5">
        <f t="shared" si="120"/>
        <v>0</v>
      </c>
      <c r="E160" s="5">
        <f t="shared" si="120"/>
        <v>0</v>
      </c>
      <c r="F160" s="5">
        <f t="shared" si="120"/>
        <v>0</v>
      </c>
      <c r="G160" s="5">
        <f t="shared" si="120"/>
        <v>0</v>
      </c>
      <c r="H160" s="5">
        <f t="shared" si="120"/>
        <v>0</v>
      </c>
      <c r="I160" s="5">
        <f t="shared" si="120"/>
        <v>0</v>
      </c>
    </row>
    <row r="161" spans="1:9" ht="25.5">
      <c r="A161" s="7" t="s">
        <v>241</v>
      </c>
      <c r="B161" s="4" t="s">
        <v>242</v>
      </c>
      <c r="C161" s="4"/>
      <c r="D161" s="5">
        <f aca="true" t="shared" si="121" ref="D161:I161">D414</f>
        <v>275000</v>
      </c>
      <c r="E161" s="5">
        <f t="shared" si="121"/>
        <v>0</v>
      </c>
      <c r="F161" s="5">
        <f t="shared" si="121"/>
        <v>275000</v>
      </c>
      <c r="G161" s="5">
        <f t="shared" si="121"/>
        <v>0</v>
      </c>
      <c r="H161" s="5">
        <f t="shared" si="121"/>
        <v>0</v>
      </c>
      <c r="I161" s="5">
        <f t="shared" si="121"/>
        <v>0</v>
      </c>
    </row>
    <row r="162" spans="1:9" ht="26.25">
      <c r="A162" s="7" t="s">
        <v>83</v>
      </c>
      <c r="B162" s="4" t="s">
        <v>84</v>
      </c>
      <c r="C162" s="5">
        <f aca="true" t="shared" si="122" ref="C162:I162">C163+C164</f>
        <v>0</v>
      </c>
      <c r="D162" s="5">
        <f t="shared" si="122"/>
        <v>2663000</v>
      </c>
      <c r="E162" s="5">
        <f t="shared" si="122"/>
        <v>0</v>
      </c>
      <c r="F162" s="5">
        <f t="shared" si="122"/>
        <v>2663000</v>
      </c>
      <c r="G162" s="5">
        <f t="shared" si="122"/>
        <v>2961000</v>
      </c>
      <c r="H162" s="5">
        <f t="shared" si="122"/>
        <v>3045000</v>
      </c>
      <c r="I162" s="5">
        <f t="shared" si="122"/>
        <v>3115000</v>
      </c>
    </row>
    <row r="163" spans="1:9" ht="15">
      <c r="A163" s="7" t="s">
        <v>85</v>
      </c>
      <c r="B163" s="4" t="s">
        <v>86</v>
      </c>
      <c r="C163" s="5">
        <f>C416</f>
        <v>0</v>
      </c>
      <c r="D163" s="5">
        <f aca="true" t="shared" si="123" ref="D163:F164">D416</f>
        <v>716000</v>
      </c>
      <c r="E163" s="5">
        <f t="shared" si="123"/>
        <v>0</v>
      </c>
      <c r="F163" s="5">
        <f t="shared" si="123"/>
        <v>716000</v>
      </c>
      <c r="G163" s="5">
        <f aca="true" t="shared" si="124" ref="G163:I164">G416</f>
        <v>297000</v>
      </c>
      <c r="H163" s="5">
        <f t="shared" si="124"/>
        <v>306000</v>
      </c>
      <c r="I163" s="5">
        <f t="shared" si="124"/>
        <v>313000</v>
      </c>
    </row>
    <row r="164" spans="1:9" ht="15">
      <c r="A164" s="7" t="s">
        <v>87</v>
      </c>
      <c r="B164" s="4" t="s">
        <v>88</v>
      </c>
      <c r="C164" s="5">
        <f>C417</f>
        <v>0</v>
      </c>
      <c r="D164" s="5">
        <f t="shared" si="123"/>
        <v>1947000</v>
      </c>
      <c r="E164" s="5">
        <f t="shared" si="123"/>
        <v>0</v>
      </c>
      <c r="F164" s="5">
        <f t="shared" si="123"/>
        <v>1947000</v>
      </c>
      <c r="G164" s="5">
        <f t="shared" si="124"/>
        <v>2664000</v>
      </c>
      <c r="H164" s="5">
        <f t="shared" si="124"/>
        <v>2739000</v>
      </c>
      <c r="I164" s="5">
        <f t="shared" si="124"/>
        <v>2802000</v>
      </c>
    </row>
    <row r="165" spans="1:9" ht="12.75">
      <c r="A165" s="7" t="s">
        <v>275</v>
      </c>
      <c r="B165" s="4" t="s">
        <v>90</v>
      </c>
      <c r="C165" s="5">
        <f aca="true" t="shared" si="125" ref="C165:I165">C166+C170+C177+C173</f>
        <v>44735000</v>
      </c>
      <c r="D165" s="5">
        <f t="shared" si="125"/>
        <v>30121000</v>
      </c>
      <c r="E165" s="5">
        <f t="shared" si="125"/>
        <v>0</v>
      </c>
      <c r="F165" s="5">
        <f t="shared" si="125"/>
        <v>30121000</v>
      </c>
      <c r="G165" s="5">
        <f t="shared" si="125"/>
        <v>33639000</v>
      </c>
      <c r="H165" s="5">
        <f t="shared" si="125"/>
        <v>34580000</v>
      </c>
      <c r="I165" s="5">
        <f t="shared" si="125"/>
        <v>35376000</v>
      </c>
    </row>
    <row r="166" spans="1:9" ht="25.5">
      <c r="A166" s="7" t="s">
        <v>276</v>
      </c>
      <c r="B166" s="4" t="s">
        <v>277</v>
      </c>
      <c r="C166" s="5">
        <f aca="true" t="shared" si="126" ref="C166:I166">C167</f>
        <v>0</v>
      </c>
      <c r="D166" s="5">
        <f t="shared" si="126"/>
        <v>1214000</v>
      </c>
      <c r="E166" s="5">
        <f t="shared" si="126"/>
        <v>0</v>
      </c>
      <c r="F166" s="5">
        <f t="shared" si="126"/>
        <v>1214000</v>
      </c>
      <c r="G166" s="5">
        <f t="shared" si="126"/>
        <v>0</v>
      </c>
      <c r="H166" s="5">
        <f t="shared" si="126"/>
        <v>0</v>
      </c>
      <c r="I166" s="5">
        <f t="shared" si="126"/>
        <v>0</v>
      </c>
    </row>
    <row r="167" spans="1:9" ht="12.75">
      <c r="A167" s="7" t="s">
        <v>278</v>
      </c>
      <c r="B167" s="4" t="s">
        <v>279</v>
      </c>
      <c r="C167" s="5">
        <f aca="true" t="shared" si="127" ref="C167:I167">C168+C169</f>
        <v>0</v>
      </c>
      <c r="D167" s="5">
        <f t="shared" si="127"/>
        <v>1214000</v>
      </c>
      <c r="E167" s="5">
        <f t="shared" si="127"/>
        <v>0</v>
      </c>
      <c r="F167" s="5">
        <f t="shared" si="127"/>
        <v>1214000</v>
      </c>
      <c r="G167" s="5">
        <f t="shared" si="127"/>
        <v>0</v>
      </c>
      <c r="H167" s="5">
        <f t="shared" si="127"/>
        <v>0</v>
      </c>
      <c r="I167" s="5">
        <f t="shared" si="127"/>
        <v>0</v>
      </c>
    </row>
    <row r="168" spans="1:9" ht="25.5">
      <c r="A168" s="7" t="s">
        <v>280</v>
      </c>
      <c r="B168" s="4" t="s">
        <v>281</v>
      </c>
      <c r="C168" s="4"/>
      <c r="D168" s="5">
        <f aca="true" t="shared" si="128" ref="D168:F169">D559</f>
        <v>756000</v>
      </c>
      <c r="E168" s="5">
        <f t="shared" si="128"/>
        <v>0</v>
      </c>
      <c r="F168" s="5">
        <f t="shared" si="128"/>
        <v>756000</v>
      </c>
      <c r="G168" s="5">
        <f aca="true" t="shared" si="129" ref="G168:I169">G559</f>
        <v>0</v>
      </c>
      <c r="H168" s="5">
        <f t="shared" si="129"/>
        <v>0</v>
      </c>
      <c r="I168" s="5">
        <f t="shared" si="129"/>
        <v>0</v>
      </c>
    </row>
    <row r="169" spans="1:9" ht="12.75">
      <c r="A169" s="7" t="s">
        <v>282</v>
      </c>
      <c r="B169" s="4" t="s">
        <v>283</v>
      </c>
      <c r="C169" s="5">
        <f>C560</f>
        <v>0</v>
      </c>
      <c r="D169" s="5">
        <f t="shared" si="128"/>
        <v>458000</v>
      </c>
      <c r="E169" s="5">
        <f t="shared" si="128"/>
        <v>0</v>
      </c>
      <c r="F169" s="5">
        <f t="shared" si="128"/>
        <v>458000</v>
      </c>
      <c r="G169" s="5">
        <f t="shared" si="129"/>
        <v>0</v>
      </c>
      <c r="H169" s="5">
        <f t="shared" si="129"/>
        <v>0</v>
      </c>
      <c r="I169" s="5">
        <f t="shared" si="129"/>
        <v>0</v>
      </c>
    </row>
    <row r="170" spans="1:9" ht="12.75">
      <c r="A170" s="7" t="s">
        <v>284</v>
      </c>
      <c r="B170" s="4" t="s">
        <v>285</v>
      </c>
      <c r="C170" s="4"/>
      <c r="D170" s="5">
        <f aca="true" t="shared" si="130" ref="D170:I171">D171</f>
        <v>3866000</v>
      </c>
      <c r="E170" s="5">
        <f t="shared" si="130"/>
        <v>0</v>
      </c>
      <c r="F170" s="5">
        <f t="shared" si="130"/>
        <v>3866000</v>
      </c>
      <c r="G170" s="5">
        <f t="shared" si="130"/>
        <v>0</v>
      </c>
      <c r="H170" s="5">
        <f t="shared" si="130"/>
        <v>0</v>
      </c>
      <c r="I170" s="5">
        <f t="shared" si="130"/>
        <v>0</v>
      </c>
    </row>
    <row r="171" spans="1:9" ht="25.5">
      <c r="A171" s="7" t="s">
        <v>286</v>
      </c>
      <c r="B171" s="4" t="s">
        <v>287</v>
      </c>
      <c r="C171" s="4"/>
      <c r="D171" s="5">
        <f t="shared" si="130"/>
        <v>3866000</v>
      </c>
      <c r="E171" s="5">
        <f t="shared" si="130"/>
        <v>0</v>
      </c>
      <c r="F171" s="5">
        <f t="shared" si="130"/>
        <v>3866000</v>
      </c>
      <c r="G171" s="5">
        <f t="shared" si="130"/>
        <v>0</v>
      </c>
      <c r="H171" s="5">
        <f t="shared" si="130"/>
        <v>0</v>
      </c>
      <c r="I171" s="5">
        <f t="shared" si="130"/>
        <v>0</v>
      </c>
    </row>
    <row r="172" spans="1:9" ht="12.75">
      <c r="A172" s="7" t="s">
        <v>288</v>
      </c>
      <c r="B172" s="4" t="s">
        <v>289</v>
      </c>
      <c r="C172" s="4"/>
      <c r="D172" s="5">
        <f aca="true" t="shared" si="131" ref="D172:I172">D563</f>
        <v>3866000</v>
      </c>
      <c r="E172" s="5">
        <f t="shared" si="131"/>
        <v>0</v>
      </c>
      <c r="F172" s="5">
        <f t="shared" si="131"/>
        <v>3866000</v>
      </c>
      <c r="G172" s="5">
        <f t="shared" si="131"/>
        <v>0</v>
      </c>
      <c r="H172" s="5">
        <f t="shared" si="131"/>
        <v>0</v>
      </c>
      <c r="I172" s="5">
        <f t="shared" si="131"/>
        <v>0</v>
      </c>
    </row>
    <row r="173" spans="1:9" ht="38.25">
      <c r="A173" s="7" t="s">
        <v>91</v>
      </c>
      <c r="B173" s="4" t="s">
        <v>92</v>
      </c>
      <c r="C173" s="5">
        <f aca="true" t="shared" si="132" ref="C173:I173">C174</f>
        <v>0</v>
      </c>
      <c r="D173" s="5">
        <f t="shared" si="132"/>
        <v>0</v>
      </c>
      <c r="E173" s="5">
        <f t="shared" si="132"/>
        <v>0</v>
      </c>
      <c r="F173" s="5">
        <f t="shared" si="132"/>
        <v>0</v>
      </c>
      <c r="G173" s="5">
        <f t="shared" si="132"/>
        <v>0</v>
      </c>
      <c r="H173" s="5">
        <f t="shared" si="132"/>
        <v>0</v>
      </c>
      <c r="I173" s="5">
        <f t="shared" si="132"/>
        <v>0</v>
      </c>
    </row>
    <row r="174" spans="1:9" ht="25.5">
      <c r="A174" s="7" t="s">
        <v>93</v>
      </c>
      <c r="B174" s="4" t="s">
        <v>94</v>
      </c>
      <c r="C174" s="5">
        <f aca="true" t="shared" si="133" ref="C174:I174">C175+C176</f>
        <v>0</v>
      </c>
      <c r="D174" s="5">
        <f t="shared" si="133"/>
        <v>0</v>
      </c>
      <c r="E174" s="5">
        <f t="shared" si="133"/>
        <v>0</v>
      </c>
      <c r="F174" s="5">
        <f t="shared" si="133"/>
        <v>0</v>
      </c>
      <c r="G174" s="5">
        <f t="shared" si="133"/>
        <v>0</v>
      </c>
      <c r="H174" s="5">
        <f t="shared" si="133"/>
        <v>0</v>
      </c>
      <c r="I174" s="5">
        <f t="shared" si="133"/>
        <v>0</v>
      </c>
    </row>
    <row r="175" spans="1:9" ht="12.75">
      <c r="A175" s="7" t="s">
        <v>95</v>
      </c>
      <c r="B175" s="4" t="s">
        <v>96</v>
      </c>
      <c r="C175" s="5">
        <f>C566</f>
        <v>0</v>
      </c>
      <c r="D175" s="5">
        <f aca="true" t="shared" si="134" ref="D175:F176">D566</f>
        <v>0</v>
      </c>
      <c r="E175" s="5">
        <f t="shared" si="134"/>
        <v>0</v>
      </c>
      <c r="F175" s="5">
        <f t="shared" si="134"/>
        <v>0</v>
      </c>
      <c r="G175" s="5">
        <f aca="true" t="shared" si="135" ref="G175:I176">G566</f>
        <v>0</v>
      </c>
      <c r="H175" s="5">
        <f t="shared" si="135"/>
        <v>0</v>
      </c>
      <c r="I175" s="5">
        <f t="shared" si="135"/>
        <v>0</v>
      </c>
    </row>
    <row r="176" spans="1:9" ht="12.75">
      <c r="A176" s="7" t="s">
        <v>97</v>
      </c>
      <c r="B176" s="4" t="s">
        <v>98</v>
      </c>
      <c r="C176" s="5">
        <f>C567</f>
        <v>0</v>
      </c>
      <c r="D176" s="5">
        <f t="shared" si="134"/>
        <v>0</v>
      </c>
      <c r="E176" s="5">
        <f t="shared" si="134"/>
        <v>0</v>
      </c>
      <c r="F176" s="5">
        <f t="shared" si="134"/>
        <v>0</v>
      </c>
      <c r="G176" s="5">
        <f t="shared" si="135"/>
        <v>0</v>
      </c>
      <c r="H176" s="5">
        <f t="shared" si="135"/>
        <v>0</v>
      </c>
      <c r="I176" s="5">
        <f t="shared" si="135"/>
        <v>0</v>
      </c>
    </row>
    <row r="177" spans="1:9" ht="12.75">
      <c r="A177" s="7" t="s">
        <v>99</v>
      </c>
      <c r="B177" s="4" t="s">
        <v>100</v>
      </c>
      <c r="C177" s="5">
        <f aca="true" t="shared" si="136" ref="C177:I177">C178</f>
        <v>44735000</v>
      </c>
      <c r="D177" s="5">
        <f t="shared" si="136"/>
        <v>25041000</v>
      </c>
      <c r="E177" s="5">
        <f t="shared" si="136"/>
        <v>0</v>
      </c>
      <c r="F177" s="5">
        <f t="shared" si="136"/>
        <v>25041000</v>
      </c>
      <c r="G177" s="5">
        <f t="shared" si="136"/>
        <v>33639000</v>
      </c>
      <c r="H177" s="5">
        <f t="shared" si="136"/>
        <v>34580000</v>
      </c>
      <c r="I177" s="5">
        <f t="shared" si="136"/>
        <v>35376000</v>
      </c>
    </row>
    <row r="178" spans="1:9" ht="12.75">
      <c r="A178" s="7" t="s">
        <v>101</v>
      </c>
      <c r="B178" s="4" t="s">
        <v>102</v>
      </c>
      <c r="C178" s="5">
        <f aca="true" t="shared" si="137" ref="C178:I178">C179+C183</f>
        <v>44735000</v>
      </c>
      <c r="D178" s="5">
        <f t="shared" si="137"/>
        <v>25041000</v>
      </c>
      <c r="E178" s="5">
        <f t="shared" si="137"/>
        <v>0</v>
      </c>
      <c r="F178" s="5">
        <f t="shared" si="137"/>
        <v>25041000</v>
      </c>
      <c r="G178" s="5">
        <f t="shared" si="137"/>
        <v>33639000</v>
      </c>
      <c r="H178" s="5">
        <f t="shared" si="137"/>
        <v>34580000</v>
      </c>
      <c r="I178" s="5">
        <f t="shared" si="137"/>
        <v>35376000</v>
      </c>
    </row>
    <row r="179" spans="1:9" ht="12.75">
      <c r="A179" s="7" t="s">
        <v>103</v>
      </c>
      <c r="B179" s="4" t="s">
        <v>104</v>
      </c>
      <c r="C179" s="5">
        <f aca="true" t="shared" si="138" ref="C179:I179">C180+C181+C182</f>
        <v>28451000</v>
      </c>
      <c r="D179" s="5">
        <f t="shared" si="138"/>
        <v>20890000</v>
      </c>
      <c r="E179" s="5">
        <f t="shared" si="138"/>
        <v>0</v>
      </c>
      <c r="F179" s="5">
        <f t="shared" si="138"/>
        <v>20890000</v>
      </c>
      <c r="G179" s="5">
        <f t="shared" si="138"/>
        <v>24782000</v>
      </c>
      <c r="H179" s="5">
        <f t="shared" si="138"/>
        <v>25475000</v>
      </c>
      <c r="I179" s="5">
        <f t="shared" si="138"/>
        <v>26061000</v>
      </c>
    </row>
    <row r="180" spans="1:9" ht="15">
      <c r="A180" s="7" t="s">
        <v>105</v>
      </c>
      <c r="B180" s="4" t="s">
        <v>106</v>
      </c>
      <c r="C180" s="5">
        <f>C571</f>
        <v>12278000</v>
      </c>
      <c r="D180" s="5">
        <f aca="true" t="shared" si="139" ref="D180:F183">D571</f>
        <v>15302000</v>
      </c>
      <c r="E180" s="5">
        <f t="shared" si="139"/>
        <v>0</v>
      </c>
      <c r="F180" s="5">
        <f t="shared" si="139"/>
        <v>15302000</v>
      </c>
      <c r="G180" s="5">
        <f aca="true" t="shared" si="140" ref="G180:I183">G571</f>
        <v>8041000</v>
      </c>
      <c r="H180" s="5">
        <f t="shared" si="140"/>
        <v>8266000</v>
      </c>
      <c r="I180" s="5">
        <f t="shared" si="140"/>
        <v>8456000</v>
      </c>
    </row>
    <row r="181" spans="1:9" ht="15">
      <c r="A181" s="7" t="s">
        <v>107</v>
      </c>
      <c r="B181" s="4" t="s">
        <v>108</v>
      </c>
      <c r="C181" s="5">
        <f>C572</f>
        <v>15441000</v>
      </c>
      <c r="D181" s="5">
        <f t="shared" si="139"/>
        <v>4530000</v>
      </c>
      <c r="E181" s="5">
        <f t="shared" si="139"/>
        <v>0</v>
      </c>
      <c r="F181" s="5">
        <f t="shared" si="139"/>
        <v>4530000</v>
      </c>
      <c r="G181" s="5">
        <f t="shared" si="140"/>
        <v>15223000</v>
      </c>
      <c r="H181" s="5">
        <f t="shared" si="140"/>
        <v>15649000</v>
      </c>
      <c r="I181" s="5">
        <f t="shared" si="140"/>
        <v>16009000</v>
      </c>
    </row>
    <row r="182" spans="1:9" ht="15">
      <c r="A182" s="7" t="s">
        <v>111</v>
      </c>
      <c r="B182" s="4" t="s">
        <v>112</v>
      </c>
      <c r="C182" s="5">
        <f>C573</f>
        <v>732000</v>
      </c>
      <c r="D182" s="5">
        <f t="shared" si="139"/>
        <v>1058000</v>
      </c>
      <c r="E182" s="5">
        <f t="shared" si="139"/>
        <v>0</v>
      </c>
      <c r="F182" s="5">
        <f t="shared" si="139"/>
        <v>1058000</v>
      </c>
      <c r="G182" s="5">
        <f t="shared" si="140"/>
        <v>1518000</v>
      </c>
      <c r="H182" s="5">
        <f t="shared" si="140"/>
        <v>1560000</v>
      </c>
      <c r="I182" s="5">
        <f t="shared" si="140"/>
        <v>1596000</v>
      </c>
    </row>
    <row r="183" spans="1:9" ht="15">
      <c r="A183" s="7" t="s">
        <v>113</v>
      </c>
      <c r="B183" s="4" t="s">
        <v>114</v>
      </c>
      <c r="C183" s="5">
        <f>C574</f>
        <v>16284000</v>
      </c>
      <c r="D183" s="5">
        <f t="shared" si="139"/>
        <v>4151000</v>
      </c>
      <c r="E183" s="5">
        <f t="shared" si="139"/>
        <v>0</v>
      </c>
      <c r="F183" s="5">
        <f t="shared" si="139"/>
        <v>4151000</v>
      </c>
      <c r="G183" s="5">
        <f t="shared" si="140"/>
        <v>8857000</v>
      </c>
      <c r="H183" s="5">
        <f t="shared" si="140"/>
        <v>9105000</v>
      </c>
      <c r="I183" s="5">
        <f t="shared" si="140"/>
        <v>9315000</v>
      </c>
    </row>
    <row r="184" spans="1:9" ht="25.5">
      <c r="A184" s="7" t="s">
        <v>320</v>
      </c>
      <c r="B184" s="4" t="s">
        <v>321</v>
      </c>
      <c r="C184" s="5">
        <f aca="true" t="shared" si="141" ref="C184:I184">C185+C200</f>
        <v>0</v>
      </c>
      <c r="D184" s="5">
        <f t="shared" si="141"/>
        <v>74143000</v>
      </c>
      <c r="E184" s="5">
        <f t="shared" si="141"/>
        <v>-300000</v>
      </c>
      <c r="F184" s="5">
        <f t="shared" si="141"/>
        <v>73843000</v>
      </c>
      <c r="G184" s="5">
        <f t="shared" si="141"/>
        <v>62383000</v>
      </c>
      <c r="H184" s="5">
        <f t="shared" si="141"/>
        <v>62398000</v>
      </c>
      <c r="I184" s="5">
        <f t="shared" si="141"/>
        <v>62410000</v>
      </c>
    </row>
    <row r="185" spans="1:9" ht="12.75">
      <c r="A185" s="7" t="s">
        <v>222</v>
      </c>
      <c r="B185" s="4" t="s">
        <v>223</v>
      </c>
      <c r="C185" s="5">
        <f aca="true" t="shared" si="142" ref="C185:I185">C186+C187+C188+C191+C196</f>
        <v>0</v>
      </c>
      <c r="D185" s="5">
        <f t="shared" si="142"/>
        <v>54541000</v>
      </c>
      <c r="E185" s="5">
        <f t="shared" si="142"/>
        <v>-300000</v>
      </c>
      <c r="F185" s="5">
        <f t="shared" si="142"/>
        <v>54241000</v>
      </c>
      <c r="G185" s="5">
        <f t="shared" si="142"/>
        <v>61331000</v>
      </c>
      <c r="H185" s="5">
        <f t="shared" si="142"/>
        <v>61331000</v>
      </c>
      <c r="I185" s="5">
        <f t="shared" si="142"/>
        <v>61331000</v>
      </c>
    </row>
    <row r="186" spans="1:9" ht="12.75">
      <c r="A186" s="7" t="s">
        <v>79</v>
      </c>
      <c r="B186" s="4" t="s">
        <v>80</v>
      </c>
      <c r="C186" s="5">
        <f>C420</f>
        <v>0</v>
      </c>
      <c r="D186" s="5">
        <f aca="true" t="shared" si="143" ref="D186:F187">D420</f>
        <v>28965000</v>
      </c>
      <c r="E186" s="5">
        <f t="shared" si="143"/>
        <v>0</v>
      </c>
      <c r="F186" s="5">
        <f t="shared" si="143"/>
        <v>28965000</v>
      </c>
      <c r="G186" s="5">
        <f aca="true" t="shared" si="144" ref="G186:I187">G420</f>
        <v>34075000</v>
      </c>
      <c r="H186" s="5">
        <f t="shared" si="144"/>
        <v>34075000</v>
      </c>
      <c r="I186" s="5">
        <f t="shared" si="144"/>
        <v>34075000</v>
      </c>
    </row>
    <row r="187" spans="1:9" ht="25.5">
      <c r="A187" s="7" t="s">
        <v>81</v>
      </c>
      <c r="B187" s="4" t="s">
        <v>82</v>
      </c>
      <c r="C187" s="5">
        <f>C421</f>
        <v>0</v>
      </c>
      <c r="D187" s="5">
        <f t="shared" si="143"/>
        <v>7254000</v>
      </c>
      <c r="E187" s="5">
        <f t="shared" si="143"/>
        <v>-300000</v>
      </c>
      <c r="F187" s="5">
        <f t="shared" si="143"/>
        <v>6954000</v>
      </c>
      <c r="G187" s="5">
        <f t="shared" si="144"/>
        <v>7812000</v>
      </c>
      <c r="H187" s="5">
        <f t="shared" si="144"/>
        <v>7812000</v>
      </c>
      <c r="I187" s="5">
        <f t="shared" si="144"/>
        <v>7812000</v>
      </c>
    </row>
    <row r="188" spans="1:9" ht="25.5">
      <c r="A188" s="7" t="s">
        <v>233</v>
      </c>
      <c r="B188" s="4" t="s">
        <v>234</v>
      </c>
      <c r="C188" s="4"/>
      <c r="D188" s="5">
        <f>D189</f>
        <v>0</v>
      </c>
      <c r="E188" s="5">
        <f>E189</f>
        <v>0</v>
      </c>
      <c r="F188" s="5"/>
      <c r="G188" s="5">
        <f aca="true" t="shared" si="145" ref="G188:I189">G189</f>
        <v>0</v>
      </c>
      <c r="H188" s="5">
        <f t="shared" si="145"/>
        <v>0</v>
      </c>
      <c r="I188" s="5">
        <f t="shared" si="145"/>
        <v>0</v>
      </c>
    </row>
    <row r="189" spans="1:9" ht="51">
      <c r="A189" s="7" t="s">
        <v>235</v>
      </c>
      <c r="B189" s="4" t="s">
        <v>236</v>
      </c>
      <c r="C189" s="4"/>
      <c r="D189" s="5">
        <f>D190</f>
        <v>0</v>
      </c>
      <c r="E189" s="5">
        <f>E190</f>
        <v>0</v>
      </c>
      <c r="F189" s="5"/>
      <c r="G189" s="5">
        <f t="shared" si="145"/>
        <v>0</v>
      </c>
      <c r="H189" s="5">
        <f t="shared" si="145"/>
        <v>0</v>
      </c>
      <c r="I189" s="5">
        <f t="shared" si="145"/>
        <v>0</v>
      </c>
    </row>
    <row r="190" spans="1:9" ht="12.75">
      <c r="A190" s="7" t="s">
        <v>237</v>
      </c>
      <c r="B190" s="4" t="s">
        <v>238</v>
      </c>
      <c r="C190" s="4"/>
      <c r="D190" s="5">
        <f>D424</f>
        <v>0</v>
      </c>
      <c r="E190" s="5">
        <f>E424</f>
        <v>0</v>
      </c>
      <c r="F190" s="5"/>
      <c r="G190" s="5">
        <f>G424</f>
        <v>0</v>
      </c>
      <c r="H190" s="5">
        <f>H424</f>
        <v>0</v>
      </c>
      <c r="I190" s="5">
        <f>I424</f>
        <v>0</v>
      </c>
    </row>
    <row r="191" spans="1:9" ht="25.5">
      <c r="A191" s="7" t="s">
        <v>83</v>
      </c>
      <c r="B191" s="4" t="s">
        <v>84</v>
      </c>
      <c r="C191" s="5">
        <f aca="true" t="shared" si="146" ref="C191:I191">C192+C193+C194+C195</f>
        <v>0</v>
      </c>
      <c r="D191" s="5">
        <f t="shared" si="146"/>
        <v>18318000</v>
      </c>
      <c r="E191" s="5">
        <f t="shared" si="146"/>
        <v>0</v>
      </c>
      <c r="F191" s="5">
        <f t="shared" si="146"/>
        <v>18318000</v>
      </c>
      <c r="G191" s="5">
        <f t="shared" si="146"/>
        <v>19444000</v>
      </c>
      <c r="H191" s="5">
        <f t="shared" si="146"/>
        <v>19444000</v>
      </c>
      <c r="I191" s="5">
        <f t="shared" si="146"/>
        <v>19444000</v>
      </c>
    </row>
    <row r="192" spans="1:9" ht="12.75">
      <c r="A192" s="7" t="s">
        <v>257</v>
      </c>
      <c r="B192" s="4" t="s">
        <v>258</v>
      </c>
      <c r="C192" s="5">
        <f>C426</f>
        <v>0</v>
      </c>
      <c r="D192" s="5">
        <f aca="true" t="shared" si="147" ref="D192:F195">D426</f>
        <v>0</v>
      </c>
      <c r="E192" s="5">
        <f t="shared" si="147"/>
        <v>0</v>
      </c>
      <c r="F192" s="5">
        <f t="shared" si="147"/>
        <v>0</v>
      </c>
      <c r="G192" s="5">
        <f aca="true" t="shared" si="148" ref="G192:I195">G426</f>
        <v>600000</v>
      </c>
      <c r="H192" s="5">
        <f t="shared" si="148"/>
        <v>600000</v>
      </c>
      <c r="I192" s="5">
        <f t="shared" si="148"/>
        <v>600000</v>
      </c>
    </row>
    <row r="193" spans="1:9" ht="12.75">
      <c r="A193" s="7" t="s">
        <v>259</v>
      </c>
      <c r="B193" s="4" t="s">
        <v>260</v>
      </c>
      <c r="C193" s="5">
        <f>C427</f>
        <v>0</v>
      </c>
      <c r="D193" s="5">
        <f t="shared" si="147"/>
        <v>0</v>
      </c>
      <c r="E193" s="5">
        <f t="shared" si="147"/>
        <v>0</v>
      </c>
      <c r="F193" s="5">
        <f t="shared" si="147"/>
        <v>0</v>
      </c>
      <c r="G193" s="5">
        <f t="shared" si="148"/>
        <v>500000</v>
      </c>
      <c r="H193" s="5">
        <f t="shared" si="148"/>
        <v>500000</v>
      </c>
      <c r="I193" s="5">
        <f t="shared" si="148"/>
        <v>500000</v>
      </c>
    </row>
    <row r="194" spans="1:9" ht="12.75">
      <c r="A194" s="7" t="s">
        <v>261</v>
      </c>
      <c r="B194" s="4" t="s">
        <v>262</v>
      </c>
      <c r="C194" s="5">
        <f>C428</f>
        <v>0</v>
      </c>
      <c r="D194" s="5">
        <f t="shared" si="147"/>
        <v>17974000</v>
      </c>
      <c r="E194" s="5">
        <f t="shared" si="147"/>
        <v>0</v>
      </c>
      <c r="F194" s="5">
        <f t="shared" si="147"/>
        <v>17974000</v>
      </c>
      <c r="G194" s="5">
        <f t="shared" si="148"/>
        <v>17974000</v>
      </c>
      <c r="H194" s="5">
        <f t="shared" si="148"/>
        <v>17974000</v>
      </c>
      <c r="I194" s="5">
        <f t="shared" si="148"/>
        <v>17974000</v>
      </c>
    </row>
    <row r="195" spans="1:9" ht="12.75">
      <c r="A195" s="7" t="s">
        <v>87</v>
      </c>
      <c r="B195" s="4" t="s">
        <v>88</v>
      </c>
      <c r="C195" s="5">
        <f>C429</f>
        <v>0</v>
      </c>
      <c r="D195" s="5">
        <f t="shared" si="147"/>
        <v>344000</v>
      </c>
      <c r="E195" s="5">
        <f t="shared" si="147"/>
        <v>0</v>
      </c>
      <c r="F195" s="5">
        <f t="shared" si="147"/>
        <v>344000</v>
      </c>
      <c r="G195" s="5">
        <f t="shared" si="148"/>
        <v>370000</v>
      </c>
      <c r="H195" s="5">
        <f t="shared" si="148"/>
        <v>370000</v>
      </c>
      <c r="I195" s="5">
        <f t="shared" si="148"/>
        <v>370000</v>
      </c>
    </row>
    <row r="196" spans="1:9" ht="12.75">
      <c r="A196" s="7" t="s">
        <v>263</v>
      </c>
      <c r="B196" s="4" t="s">
        <v>264</v>
      </c>
      <c r="C196" s="5">
        <f aca="true" t="shared" si="149" ref="C196:I198">C197</f>
        <v>0</v>
      </c>
      <c r="D196" s="5">
        <f t="shared" si="149"/>
        <v>4000</v>
      </c>
      <c r="E196" s="5">
        <f t="shared" si="149"/>
        <v>0</v>
      </c>
      <c r="F196" s="5">
        <f t="shared" si="149"/>
        <v>4000</v>
      </c>
      <c r="G196" s="5">
        <f t="shared" si="149"/>
        <v>0</v>
      </c>
      <c r="H196" s="5">
        <f t="shared" si="149"/>
        <v>0</v>
      </c>
      <c r="I196" s="5">
        <f t="shared" si="149"/>
        <v>0</v>
      </c>
    </row>
    <row r="197" spans="1:9" ht="12.75">
      <c r="A197" s="7" t="s">
        <v>265</v>
      </c>
      <c r="B197" s="4" t="s">
        <v>266</v>
      </c>
      <c r="C197" s="5">
        <f t="shared" si="149"/>
        <v>0</v>
      </c>
      <c r="D197" s="5">
        <f t="shared" si="149"/>
        <v>4000</v>
      </c>
      <c r="E197" s="5">
        <f t="shared" si="149"/>
        <v>0</v>
      </c>
      <c r="F197" s="5">
        <f t="shared" si="149"/>
        <v>4000</v>
      </c>
      <c r="G197" s="5">
        <f t="shared" si="149"/>
        <v>0</v>
      </c>
      <c r="H197" s="5">
        <f t="shared" si="149"/>
        <v>0</v>
      </c>
      <c r="I197" s="5">
        <f t="shared" si="149"/>
        <v>0</v>
      </c>
    </row>
    <row r="198" spans="1:9" ht="12.75">
      <c r="A198" s="7" t="s">
        <v>271</v>
      </c>
      <c r="B198" s="4" t="s">
        <v>272</v>
      </c>
      <c r="C198" s="5">
        <f t="shared" si="149"/>
        <v>0</v>
      </c>
      <c r="D198" s="5">
        <f t="shared" si="149"/>
        <v>4000</v>
      </c>
      <c r="E198" s="5">
        <f t="shared" si="149"/>
        <v>0</v>
      </c>
      <c r="F198" s="5">
        <f t="shared" si="149"/>
        <v>4000</v>
      </c>
      <c r="G198" s="5">
        <f t="shared" si="149"/>
        <v>0</v>
      </c>
      <c r="H198" s="5">
        <f t="shared" si="149"/>
        <v>0</v>
      </c>
      <c r="I198" s="5">
        <f t="shared" si="149"/>
        <v>0</v>
      </c>
    </row>
    <row r="199" spans="1:9" ht="12.75">
      <c r="A199" s="7" t="s">
        <v>273</v>
      </c>
      <c r="B199" s="4" t="s">
        <v>274</v>
      </c>
      <c r="C199" s="5">
        <f aca="true" t="shared" si="150" ref="C199:I199">C433</f>
        <v>0</v>
      </c>
      <c r="D199" s="5">
        <f t="shared" si="150"/>
        <v>4000</v>
      </c>
      <c r="E199" s="5">
        <f t="shared" si="150"/>
        <v>0</v>
      </c>
      <c r="F199" s="5">
        <f t="shared" si="150"/>
        <v>4000</v>
      </c>
      <c r="G199" s="5">
        <f t="shared" si="150"/>
        <v>0</v>
      </c>
      <c r="H199" s="5">
        <f t="shared" si="150"/>
        <v>0</v>
      </c>
      <c r="I199" s="5">
        <f t="shared" si="150"/>
        <v>0</v>
      </c>
    </row>
    <row r="200" spans="1:9" ht="12.75">
      <c r="A200" s="7" t="s">
        <v>275</v>
      </c>
      <c r="B200" s="4" t="s">
        <v>90</v>
      </c>
      <c r="C200" s="5">
        <f aca="true" t="shared" si="151" ref="C200:I200">C201+C204+C207+C212</f>
        <v>0</v>
      </c>
      <c r="D200" s="5">
        <f t="shared" si="151"/>
        <v>19602000</v>
      </c>
      <c r="E200" s="5">
        <f t="shared" si="151"/>
        <v>0</v>
      </c>
      <c r="F200" s="5">
        <f t="shared" si="151"/>
        <v>19602000</v>
      </c>
      <c r="G200" s="5">
        <f t="shared" si="151"/>
        <v>1052000</v>
      </c>
      <c r="H200" s="5">
        <f t="shared" si="151"/>
        <v>1067000</v>
      </c>
      <c r="I200" s="5">
        <f t="shared" si="151"/>
        <v>1079000</v>
      </c>
    </row>
    <row r="201" spans="1:9" ht="25.5">
      <c r="A201" s="7" t="s">
        <v>276</v>
      </c>
      <c r="B201" s="4" t="s">
        <v>277</v>
      </c>
      <c r="C201" s="4"/>
      <c r="D201" s="5">
        <f>D202</f>
        <v>0</v>
      </c>
      <c r="E201" s="5">
        <f>E202</f>
        <v>0</v>
      </c>
      <c r="F201" s="5"/>
      <c r="G201" s="5">
        <f aca="true" t="shared" si="152" ref="G201:I202">G202</f>
        <v>0</v>
      </c>
      <c r="H201" s="5">
        <f t="shared" si="152"/>
        <v>0</v>
      </c>
      <c r="I201" s="5">
        <f t="shared" si="152"/>
        <v>0</v>
      </c>
    </row>
    <row r="202" spans="1:9" ht="12.75">
      <c r="A202" s="7" t="s">
        <v>278</v>
      </c>
      <c r="B202" s="4" t="s">
        <v>279</v>
      </c>
      <c r="C202" s="4"/>
      <c r="D202" s="5">
        <f>D203</f>
        <v>0</v>
      </c>
      <c r="E202" s="5">
        <f>E203</f>
        <v>0</v>
      </c>
      <c r="F202" s="5"/>
      <c r="G202" s="5">
        <f t="shared" si="152"/>
        <v>0</v>
      </c>
      <c r="H202" s="5">
        <f t="shared" si="152"/>
        <v>0</v>
      </c>
      <c r="I202" s="5">
        <f t="shared" si="152"/>
        <v>0</v>
      </c>
    </row>
    <row r="203" spans="1:9" ht="12.75">
      <c r="A203" s="7" t="s">
        <v>282</v>
      </c>
      <c r="B203" s="4" t="s">
        <v>283</v>
      </c>
      <c r="C203" s="4"/>
      <c r="D203" s="5">
        <f>D579</f>
        <v>0</v>
      </c>
      <c r="E203" s="5">
        <f>E579</f>
        <v>0</v>
      </c>
      <c r="F203" s="5"/>
      <c r="G203" s="5">
        <f>G579</f>
        <v>0</v>
      </c>
      <c r="H203" s="5">
        <f>H579</f>
        <v>0</v>
      </c>
      <c r="I203" s="5">
        <f>I579</f>
        <v>0</v>
      </c>
    </row>
    <row r="204" spans="1:9" ht="38.25">
      <c r="A204" s="7" t="s">
        <v>292</v>
      </c>
      <c r="B204" s="4" t="s">
        <v>293</v>
      </c>
      <c r="C204" s="5">
        <f aca="true" t="shared" si="153" ref="C204:I205">C205</f>
        <v>0</v>
      </c>
      <c r="D204" s="5">
        <f t="shared" si="153"/>
        <v>1949000</v>
      </c>
      <c r="E204" s="5">
        <f t="shared" si="153"/>
        <v>0</v>
      </c>
      <c r="F204" s="5">
        <f t="shared" si="153"/>
        <v>1949000</v>
      </c>
      <c r="G204" s="5">
        <f t="shared" si="153"/>
        <v>0</v>
      </c>
      <c r="H204" s="5">
        <f t="shared" si="153"/>
        <v>0</v>
      </c>
      <c r="I204" s="5">
        <f t="shared" si="153"/>
        <v>0</v>
      </c>
    </row>
    <row r="205" spans="1:9" ht="25.5">
      <c r="A205" s="7" t="s">
        <v>294</v>
      </c>
      <c r="B205" s="4" t="s">
        <v>295</v>
      </c>
      <c r="C205" s="5">
        <f t="shared" si="153"/>
        <v>0</v>
      </c>
      <c r="D205" s="5">
        <f t="shared" si="153"/>
        <v>1949000</v>
      </c>
      <c r="E205" s="5">
        <f t="shared" si="153"/>
        <v>0</v>
      </c>
      <c r="F205" s="5">
        <f t="shared" si="153"/>
        <v>1949000</v>
      </c>
      <c r="G205" s="5">
        <f t="shared" si="153"/>
        <v>0</v>
      </c>
      <c r="H205" s="5">
        <f t="shared" si="153"/>
        <v>0</v>
      </c>
      <c r="I205" s="5">
        <f t="shared" si="153"/>
        <v>0</v>
      </c>
    </row>
    <row r="206" spans="1:9" ht="12.75">
      <c r="A206" s="7" t="s">
        <v>296</v>
      </c>
      <c r="B206" s="4" t="s">
        <v>297</v>
      </c>
      <c r="C206" s="5">
        <f aca="true" t="shared" si="154" ref="C206:I206">C582</f>
        <v>0</v>
      </c>
      <c r="D206" s="5">
        <f t="shared" si="154"/>
        <v>1949000</v>
      </c>
      <c r="E206" s="5">
        <f t="shared" si="154"/>
        <v>0</v>
      </c>
      <c r="F206" s="5">
        <f t="shared" si="154"/>
        <v>1949000</v>
      </c>
      <c r="G206" s="5">
        <f t="shared" si="154"/>
        <v>0</v>
      </c>
      <c r="H206" s="5">
        <f t="shared" si="154"/>
        <v>0</v>
      </c>
      <c r="I206" s="5">
        <f t="shared" si="154"/>
        <v>0</v>
      </c>
    </row>
    <row r="207" spans="1:9" ht="38.25">
      <c r="A207" s="7" t="s">
        <v>91</v>
      </c>
      <c r="B207" s="4" t="s">
        <v>92</v>
      </c>
      <c r="C207" s="5">
        <f aca="true" t="shared" si="155" ref="C207:I207">C208</f>
        <v>0</v>
      </c>
      <c r="D207" s="5">
        <f t="shared" si="155"/>
        <v>13541000</v>
      </c>
      <c r="E207" s="5">
        <f t="shared" si="155"/>
        <v>0</v>
      </c>
      <c r="F207" s="5">
        <f t="shared" si="155"/>
        <v>13541000</v>
      </c>
      <c r="G207" s="5">
        <f t="shared" si="155"/>
        <v>0</v>
      </c>
      <c r="H207" s="5">
        <f t="shared" si="155"/>
        <v>0</v>
      </c>
      <c r="I207" s="5">
        <f t="shared" si="155"/>
        <v>0</v>
      </c>
    </row>
    <row r="208" spans="1:9" ht="25.5">
      <c r="A208" s="7" t="s">
        <v>93</v>
      </c>
      <c r="B208" s="4" t="s">
        <v>94</v>
      </c>
      <c r="C208" s="5">
        <f aca="true" t="shared" si="156" ref="C208:I208">C209+C210+C211</f>
        <v>0</v>
      </c>
      <c r="D208" s="5">
        <f t="shared" si="156"/>
        <v>13541000</v>
      </c>
      <c r="E208" s="5">
        <f t="shared" si="156"/>
        <v>0</v>
      </c>
      <c r="F208" s="5">
        <f t="shared" si="156"/>
        <v>13541000</v>
      </c>
      <c r="G208" s="5">
        <f t="shared" si="156"/>
        <v>0</v>
      </c>
      <c r="H208" s="5">
        <f t="shared" si="156"/>
        <v>0</v>
      </c>
      <c r="I208" s="5">
        <f t="shared" si="156"/>
        <v>0</v>
      </c>
    </row>
    <row r="209" spans="1:9" ht="12.75">
      <c r="A209" s="7" t="s">
        <v>95</v>
      </c>
      <c r="B209" s="4" t="s">
        <v>96</v>
      </c>
      <c r="C209" s="5">
        <f>C585</f>
        <v>0</v>
      </c>
      <c r="D209" s="5">
        <f aca="true" t="shared" si="157" ref="D209:F211">D585</f>
        <v>1733000</v>
      </c>
      <c r="E209" s="5">
        <f t="shared" si="157"/>
        <v>0</v>
      </c>
      <c r="F209" s="5">
        <f t="shared" si="157"/>
        <v>1733000</v>
      </c>
      <c r="G209" s="5">
        <f aca="true" t="shared" si="158" ref="G209:I211">G585</f>
        <v>0</v>
      </c>
      <c r="H209" s="5">
        <f t="shared" si="158"/>
        <v>0</v>
      </c>
      <c r="I209" s="5">
        <f t="shared" si="158"/>
        <v>0</v>
      </c>
    </row>
    <row r="210" spans="1:9" ht="12.75">
      <c r="A210" s="7" t="s">
        <v>97</v>
      </c>
      <c r="B210" s="4" t="s">
        <v>98</v>
      </c>
      <c r="C210" s="5">
        <f>C586</f>
        <v>0</v>
      </c>
      <c r="D210" s="5">
        <f t="shared" si="157"/>
        <v>9814000</v>
      </c>
      <c r="E210" s="5">
        <f t="shared" si="157"/>
        <v>0</v>
      </c>
      <c r="F210" s="5">
        <f t="shared" si="157"/>
        <v>9814000</v>
      </c>
      <c r="G210" s="5">
        <f t="shared" si="158"/>
        <v>0</v>
      </c>
      <c r="H210" s="5">
        <f t="shared" si="158"/>
        <v>0</v>
      </c>
      <c r="I210" s="5">
        <f t="shared" si="158"/>
        <v>0</v>
      </c>
    </row>
    <row r="211" spans="1:9" ht="12.75">
      <c r="A211" s="7" t="s">
        <v>296</v>
      </c>
      <c r="B211" s="4" t="s">
        <v>298</v>
      </c>
      <c r="C211" s="5">
        <f>C587</f>
        <v>0</v>
      </c>
      <c r="D211" s="5">
        <f t="shared" si="157"/>
        <v>1994000</v>
      </c>
      <c r="E211" s="5">
        <f t="shared" si="157"/>
        <v>0</v>
      </c>
      <c r="F211" s="5">
        <f t="shared" si="157"/>
        <v>1994000</v>
      </c>
      <c r="G211" s="5">
        <f t="shared" si="158"/>
        <v>0</v>
      </c>
      <c r="H211" s="5">
        <f t="shared" si="158"/>
        <v>0</v>
      </c>
      <c r="I211" s="5">
        <f t="shared" si="158"/>
        <v>0</v>
      </c>
    </row>
    <row r="212" spans="1:9" ht="12.75">
      <c r="A212" s="7" t="s">
        <v>99</v>
      </c>
      <c r="B212" s="4" t="s">
        <v>100</v>
      </c>
      <c r="C212" s="5">
        <f aca="true" t="shared" si="159" ref="C212:I214">C213</f>
        <v>0</v>
      </c>
      <c r="D212" s="5">
        <f t="shared" si="159"/>
        <v>4112000</v>
      </c>
      <c r="E212" s="5">
        <f t="shared" si="159"/>
        <v>0</v>
      </c>
      <c r="F212" s="5">
        <f t="shared" si="159"/>
        <v>4112000</v>
      </c>
      <c r="G212" s="5">
        <f t="shared" si="159"/>
        <v>1052000</v>
      </c>
      <c r="H212" s="5">
        <f t="shared" si="159"/>
        <v>1067000</v>
      </c>
      <c r="I212" s="5">
        <f t="shared" si="159"/>
        <v>1079000</v>
      </c>
    </row>
    <row r="213" spans="1:9" ht="12.75">
      <c r="A213" s="7" t="s">
        <v>101</v>
      </c>
      <c r="B213" s="4" t="s">
        <v>102</v>
      </c>
      <c r="C213" s="5">
        <f t="shared" si="159"/>
        <v>0</v>
      </c>
      <c r="D213" s="5">
        <f t="shared" si="159"/>
        <v>4112000</v>
      </c>
      <c r="E213" s="5">
        <f t="shared" si="159"/>
        <v>0</v>
      </c>
      <c r="F213" s="5">
        <f t="shared" si="159"/>
        <v>4112000</v>
      </c>
      <c r="G213" s="5">
        <f t="shared" si="159"/>
        <v>1052000</v>
      </c>
      <c r="H213" s="5">
        <f t="shared" si="159"/>
        <v>1067000</v>
      </c>
      <c r="I213" s="5">
        <f t="shared" si="159"/>
        <v>1079000</v>
      </c>
    </row>
    <row r="214" spans="1:9" ht="12.75">
      <c r="A214" s="7" t="s">
        <v>103</v>
      </c>
      <c r="B214" s="4" t="s">
        <v>104</v>
      </c>
      <c r="C214" s="5">
        <f t="shared" si="159"/>
        <v>0</v>
      </c>
      <c r="D214" s="5">
        <f t="shared" si="159"/>
        <v>4112000</v>
      </c>
      <c r="E214" s="5">
        <f t="shared" si="159"/>
        <v>0</v>
      </c>
      <c r="F214" s="5">
        <f t="shared" si="159"/>
        <v>4112000</v>
      </c>
      <c r="G214" s="5">
        <f t="shared" si="159"/>
        <v>1052000</v>
      </c>
      <c r="H214" s="5">
        <f t="shared" si="159"/>
        <v>1067000</v>
      </c>
      <c r="I214" s="5">
        <f t="shared" si="159"/>
        <v>1079000</v>
      </c>
    </row>
    <row r="215" spans="1:9" ht="12.75">
      <c r="A215" s="7" t="s">
        <v>111</v>
      </c>
      <c r="B215" s="4" t="s">
        <v>112</v>
      </c>
      <c r="C215" s="5">
        <f aca="true" t="shared" si="160" ref="C215:I215">C591</f>
        <v>0</v>
      </c>
      <c r="D215" s="5">
        <f t="shared" si="160"/>
        <v>4112000</v>
      </c>
      <c r="E215" s="5">
        <f t="shared" si="160"/>
        <v>0</v>
      </c>
      <c r="F215" s="5">
        <f t="shared" si="160"/>
        <v>4112000</v>
      </c>
      <c r="G215" s="5">
        <f t="shared" si="160"/>
        <v>1052000</v>
      </c>
      <c r="H215" s="5">
        <f t="shared" si="160"/>
        <v>1067000</v>
      </c>
      <c r="I215" s="5">
        <f t="shared" si="160"/>
        <v>1079000</v>
      </c>
    </row>
    <row r="216" spans="1:9" ht="38.25">
      <c r="A216" s="7" t="s">
        <v>322</v>
      </c>
      <c r="B216" s="4" t="s">
        <v>323</v>
      </c>
      <c r="C216" s="5">
        <f aca="true" t="shared" si="161" ref="C216:I216">C217+C234</f>
        <v>0</v>
      </c>
      <c r="D216" s="5">
        <f t="shared" si="161"/>
        <v>93229000</v>
      </c>
      <c r="E216" s="5">
        <f t="shared" si="161"/>
        <v>0</v>
      </c>
      <c r="F216" s="5">
        <f t="shared" si="161"/>
        <v>93229000</v>
      </c>
      <c r="G216" s="5">
        <f t="shared" si="161"/>
        <v>116679000</v>
      </c>
      <c r="H216" s="5">
        <f t="shared" si="161"/>
        <v>116679000</v>
      </c>
      <c r="I216" s="5">
        <f t="shared" si="161"/>
        <v>116679000</v>
      </c>
    </row>
    <row r="217" spans="1:9" ht="12.75">
      <c r="A217" s="7" t="s">
        <v>222</v>
      </c>
      <c r="B217" s="4" t="s">
        <v>223</v>
      </c>
      <c r="C217" s="5">
        <f aca="true" t="shared" si="162" ref="C217:I217">C218+C219+C227+C231</f>
        <v>0</v>
      </c>
      <c r="D217" s="5">
        <f>D218+D219+D227+D231+D223+D220</f>
        <v>89791000</v>
      </c>
      <c r="E217" s="5">
        <f>E218+E219+E227+E231+E223+E220</f>
        <v>0</v>
      </c>
      <c r="F217" s="5">
        <f>F218+F219+F227+F231+F223+F220</f>
        <v>89791000</v>
      </c>
      <c r="G217" s="5">
        <f t="shared" si="162"/>
        <v>114149000</v>
      </c>
      <c r="H217" s="5">
        <f t="shared" si="162"/>
        <v>114149000</v>
      </c>
      <c r="I217" s="5">
        <f t="shared" si="162"/>
        <v>114149000</v>
      </c>
    </row>
    <row r="218" spans="1:9" ht="12.75">
      <c r="A218" s="7" t="s">
        <v>79</v>
      </c>
      <c r="B218" s="4" t="s">
        <v>80</v>
      </c>
      <c r="C218" s="5">
        <f>C436</f>
        <v>0</v>
      </c>
      <c r="D218" s="5">
        <f aca="true" t="shared" si="163" ref="D218:F219">D436</f>
        <v>73300000</v>
      </c>
      <c r="E218" s="5">
        <f t="shared" si="163"/>
        <v>0</v>
      </c>
      <c r="F218" s="5">
        <f t="shared" si="163"/>
        <v>73300000</v>
      </c>
      <c r="G218" s="5">
        <f aca="true" t="shared" si="164" ref="G218:I219">G436</f>
        <v>95000000</v>
      </c>
      <c r="H218" s="5">
        <f t="shared" si="164"/>
        <v>95000000</v>
      </c>
      <c r="I218" s="5">
        <f t="shared" si="164"/>
        <v>95000000</v>
      </c>
    </row>
    <row r="219" spans="1:9" ht="25.5">
      <c r="A219" s="7" t="s">
        <v>81</v>
      </c>
      <c r="B219" s="4" t="s">
        <v>82</v>
      </c>
      <c r="C219" s="5">
        <f>C437</f>
        <v>0</v>
      </c>
      <c r="D219" s="5">
        <f t="shared" si="163"/>
        <v>8823000</v>
      </c>
      <c r="E219" s="5">
        <f t="shared" si="163"/>
        <v>-180000</v>
      </c>
      <c r="F219" s="5">
        <f t="shared" si="163"/>
        <v>8643000</v>
      </c>
      <c r="G219" s="5">
        <f t="shared" si="164"/>
        <v>11000000</v>
      </c>
      <c r="H219" s="5">
        <f t="shared" si="164"/>
        <v>11000000</v>
      </c>
      <c r="I219" s="5">
        <f t="shared" si="164"/>
        <v>11000000</v>
      </c>
    </row>
    <row r="220" spans="1:9" ht="25.5">
      <c r="A220" s="7" t="s">
        <v>233</v>
      </c>
      <c r="B220" s="4" t="s">
        <v>234</v>
      </c>
      <c r="C220" s="5"/>
      <c r="D220" s="5">
        <f>D221</f>
        <v>0</v>
      </c>
      <c r="E220" s="5">
        <f>F220-D220</f>
        <v>927000</v>
      </c>
      <c r="F220" s="5">
        <f>F221</f>
        <v>927000</v>
      </c>
      <c r="G220" s="5"/>
      <c r="H220" s="5"/>
      <c r="I220" s="5"/>
    </row>
    <row r="221" spans="1:9" ht="51">
      <c r="A221" s="7" t="s">
        <v>415</v>
      </c>
      <c r="B221" s="4" t="s">
        <v>236</v>
      </c>
      <c r="C221" s="5"/>
      <c r="D221" s="5">
        <f>D222</f>
        <v>0</v>
      </c>
      <c r="E221" s="5">
        <f>F221-D221</f>
        <v>927000</v>
      </c>
      <c r="F221" s="5">
        <f>F222</f>
        <v>927000</v>
      </c>
      <c r="G221" s="5"/>
      <c r="H221" s="5"/>
      <c r="I221" s="5"/>
    </row>
    <row r="222" spans="1:9" ht="38.25">
      <c r="A222" s="7" t="s">
        <v>414</v>
      </c>
      <c r="B222" s="4" t="s">
        <v>416</v>
      </c>
      <c r="C222" s="5"/>
      <c r="D222" s="5">
        <f aca="true" t="shared" si="165" ref="D222:I222">D440</f>
        <v>0</v>
      </c>
      <c r="E222" s="5">
        <f t="shared" si="165"/>
        <v>927000</v>
      </c>
      <c r="F222" s="5">
        <f t="shared" si="165"/>
        <v>927000</v>
      </c>
      <c r="G222" s="5">
        <f t="shared" si="165"/>
        <v>0</v>
      </c>
      <c r="H222" s="5">
        <f t="shared" si="165"/>
        <v>0</v>
      </c>
      <c r="I222" s="5">
        <f t="shared" si="165"/>
        <v>0</v>
      </c>
    </row>
    <row r="223" spans="1:9" ht="12.75">
      <c r="A223" s="7" t="s">
        <v>243</v>
      </c>
      <c r="B223" s="4" t="s">
        <v>244</v>
      </c>
      <c r="C223" s="5">
        <f>C224</f>
        <v>0</v>
      </c>
      <c r="D223" s="5">
        <f>D224</f>
        <v>1047000</v>
      </c>
      <c r="E223" s="5">
        <f>F223-D223</f>
        <v>-747000</v>
      </c>
      <c r="F223" s="5">
        <f>F224</f>
        <v>300000</v>
      </c>
      <c r="G223" s="5">
        <f aca="true" t="shared" si="166" ref="G223:I224">G224</f>
        <v>0</v>
      </c>
      <c r="H223" s="5">
        <f t="shared" si="166"/>
        <v>0</v>
      </c>
      <c r="I223" s="5">
        <f t="shared" si="166"/>
        <v>0</v>
      </c>
    </row>
    <row r="224" spans="1:9" ht="12.75">
      <c r="A224" s="7" t="s">
        <v>245</v>
      </c>
      <c r="B224" s="4" t="s">
        <v>246</v>
      </c>
      <c r="C224" s="5">
        <f>C225</f>
        <v>0</v>
      </c>
      <c r="D224" s="5">
        <f>D225+D226</f>
        <v>1047000</v>
      </c>
      <c r="E224" s="5">
        <f>E225+E226</f>
        <v>-747000</v>
      </c>
      <c r="F224" s="5">
        <f>F225+F226</f>
        <v>300000</v>
      </c>
      <c r="G224" s="5">
        <f t="shared" si="166"/>
        <v>0</v>
      </c>
      <c r="H224" s="5">
        <f t="shared" si="166"/>
        <v>0</v>
      </c>
      <c r="I224" s="5">
        <f t="shared" si="166"/>
        <v>0</v>
      </c>
    </row>
    <row r="225" spans="1:9" ht="12.75">
      <c r="A225" s="7" t="s">
        <v>247</v>
      </c>
      <c r="B225" s="4" t="s">
        <v>248</v>
      </c>
      <c r="C225" s="5">
        <f>C392</f>
        <v>0</v>
      </c>
      <c r="D225" s="5">
        <f aca="true" t="shared" si="167" ref="D225:F226">D443</f>
        <v>1047000</v>
      </c>
      <c r="E225" s="5">
        <f t="shared" si="167"/>
        <v>-1047000</v>
      </c>
      <c r="F225" s="5">
        <f t="shared" si="167"/>
        <v>0</v>
      </c>
      <c r="G225" s="5">
        <f>G392</f>
        <v>0</v>
      </c>
      <c r="H225" s="5">
        <f>H392</f>
        <v>0</v>
      </c>
      <c r="I225" s="5">
        <f>I392</f>
        <v>0</v>
      </c>
    </row>
    <row r="226" spans="1:9" ht="38.25">
      <c r="A226" s="7" t="s">
        <v>412</v>
      </c>
      <c r="B226" s="4" t="s">
        <v>413</v>
      </c>
      <c r="C226" s="5"/>
      <c r="D226" s="5">
        <f t="shared" si="167"/>
        <v>0</v>
      </c>
      <c r="E226" s="5">
        <f t="shared" si="167"/>
        <v>300000</v>
      </c>
      <c r="F226" s="5">
        <f t="shared" si="167"/>
        <v>300000</v>
      </c>
      <c r="G226" s="5"/>
      <c r="H226" s="5"/>
      <c r="I226" s="5"/>
    </row>
    <row r="227" spans="1:9" ht="12.75">
      <c r="A227" s="7" t="s">
        <v>249</v>
      </c>
      <c r="B227" s="4" t="s">
        <v>250</v>
      </c>
      <c r="C227" s="5">
        <f aca="true" t="shared" si="168" ref="C227:I227">C228</f>
        <v>0</v>
      </c>
      <c r="D227" s="5">
        <f t="shared" si="168"/>
        <v>5027000</v>
      </c>
      <c r="E227" s="5">
        <f t="shared" si="168"/>
        <v>0</v>
      </c>
      <c r="F227" s="5">
        <f t="shared" si="168"/>
        <v>5027000</v>
      </c>
      <c r="G227" s="5">
        <f t="shared" si="168"/>
        <v>6449000</v>
      </c>
      <c r="H227" s="5">
        <f t="shared" si="168"/>
        <v>6449000</v>
      </c>
      <c r="I227" s="5">
        <f t="shared" si="168"/>
        <v>6449000</v>
      </c>
    </row>
    <row r="228" spans="1:9" ht="12.75">
      <c r="A228" s="7" t="s">
        <v>251</v>
      </c>
      <c r="B228" s="4" t="s">
        <v>252</v>
      </c>
      <c r="C228" s="5">
        <f aca="true" t="shared" si="169" ref="C228:I228">C229+C230</f>
        <v>0</v>
      </c>
      <c r="D228" s="5">
        <f t="shared" si="169"/>
        <v>5027000</v>
      </c>
      <c r="E228" s="5">
        <f t="shared" si="169"/>
        <v>0</v>
      </c>
      <c r="F228" s="5">
        <f t="shared" si="169"/>
        <v>5027000</v>
      </c>
      <c r="G228" s="5">
        <f t="shared" si="169"/>
        <v>6449000</v>
      </c>
      <c r="H228" s="5">
        <f t="shared" si="169"/>
        <v>6449000</v>
      </c>
      <c r="I228" s="5">
        <f t="shared" si="169"/>
        <v>6449000</v>
      </c>
    </row>
    <row r="229" spans="1:9" ht="12.75">
      <c r="A229" s="7" t="s">
        <v>253</v>
      </c>
      <c r="B229" s="4" t="s">
        <v>254</v>
      </c>
      <c r="C229" s="5">
        <f>C447</f>
        <v>0</v>
      </c>
      <c r="D229" s="5">
        <f aca="true" t="shared" si="170" ref="D229:F230">D447</f>
        <v>3929000</v>
      </c>
      <c r="E229" s="5">
        <f t="shared" si="170"/>
        <v>0</v>
      </c>
      <c r="F229" s="5">
        <f t="shared" si="170"/>
        <v>3929000</v>
      </c>
      <c r="G229" s="5">
        <f aca="true" t="shared" si="171" ref="G229:I230">G447</f>
        <v>1749000</v>
      </c>
      <c r="H229" s="5">
        <f t="shared" si="171"/>
        <v>1749000</v>
      </c>
      <c r="I229" s="5">
        <f t="shared" si="171"/>
        <v>1749000</v>
      </c>
    </row>
    <row r="230" spans="1:9" ht="12.75">
      <c r="A230" s="7" t="s">
        <v>255</v>
      </c>
      <c r="B230" s="4" t="s">
        <v>256</v>
      </c>
      <c r="C230" s="5">
        <f>C448</f>
        <v>0</v>
      </c>
      <c r="D230" s="5">
        <f t="shared" si="170"/>
        <v>1098000</v>
      </c>
      <c r="E230" s="5">
        <f t="shared" si="170"/>
        <v>0</v>
      </c>
      <c r="F230" s="5">
        <f t="shared" si="170"/>
        <v>1098000</v>
      </c>
      <c r="G230" s="5">
        <f t="shared" si="171"/>
        <v>4700000</v>
      </c>
      <c r="H230" s="5">
        <f t="shared" si="171"/>
        <v>4700000</v>
      </c>
      <c r="I230" s="5">
        <f t="shared" si="171"/>
        <v>4700000</v>
      </c>
    </row>
    <row r="231" spans="1:9" ht="25.5">
      <c r="A231" s="7" t="s">
        <v>83</v>
      </c>
      <c r="B231" s="4" t="s">
        <v>84</v>
      </c>
      <c r="C231" s="5">
        <f aca="true" t="shared" si="172" ref="C231:I231">C232+C233</f>
        <v>0</v>
      </c>
      <c r="D231" s="5">
        <f t="shared" si="172"/>
        <v>1594000</v>
      </c>
      <c r="E231" s="5">
        <f t="shared" si="172"/>
        <v>0</v>
      </c>
      <c r="F231" s="5">
        <f t="shared" si="172"/>
        <v>1594000</v>
      </c>
      <c r="G231" s="5">
        <f t="shared" si="172"/>
        <v>1700000</v>
      </c>
      <c r="H231" s="5">
        <f t="shared" si="172"/>
        <v>1700000</v>
      </c>
      <c r="I231" s="5">
        <f t="shared" si="172"/>
        <v>1700000</v>
      </c>
    </row>
    <row r="232" spans="1:9" ht="12.75">
      <c r="A232" s="7" t="s">
        <v>257</v>
      </c>
      <c r="B232" s="4" t="s">
        <v>258</v>
      </c>
      <c r="C232" s="5">
        <f>C450</f>
        <v>0</v>
      </c>
      <c r="D232" s="5">
        <f aca="true" t="shared" si="173" ref="D232:F233">D450</f>
        <v>800000</v>
      </c>
      <c r="E232" s="5">
        <f t="shared" si="173"/>
        <v>0</v>
      </c>
      <c r="F232" s="5">
        <f t="shared" si="173"/>
        <v>800000</v>
      </c>
      <c r="G232" s="5">
        <f aca="true" t="shared" si="174" ref="G232:I233">G450</f>
        <v>500000</v>
      </c>
      <c r="H232" s="5">
        <f t="shared" si="174"/>
        <v>500000</v>
      </c>
      <c r="I232" s="5">
        <f t="shared" si="174"/>
        <v>500000</v>
      </c>
    </row>
    <row r="233" spans="1:9" ht="12.75">
      <c r="A233" s="7" t="s">
        <v>87</v>
      </c>
      <c r="B233" s="4" t="s">
        <v>88</v>
      </c>
      <c r="C233" s="5">
        <f>C451</f>
        <v>0</v>
      </c>
      <c r="D233" s="5">
        <f t="shared" si="173"/>
        <v>794000</v>
      </c>
      <c r="E233" s="5">
        <f t="shared" si="173"/>
        <v>0</v>
      </c>
      <c r="F233" s="5">
        <f t="shared" si="173"/>
        <v>794000</v>
      </c>
      <c r="G233" s="5">
        <f t="shared" si="174"/>
        <v>1200000</v>
      </c>
      <c r="H233" s="5">
        <f t="shared" si="174"/>
        <v>1200000</v>
      </c>
      <c r="I233" s="5">
        <f t="shared" si="174"/>
        <v>1200000</v>
      </c>
    </row>
    <row r="234" spans="1:9" ht="12.75">
      <c r="A234" s="7" t="s">
        <v>275</v>
      </c>
      <c r="B234" s="4" t="s">
        <v>90</v>
      </c>
      <c r="C234" s="5">
        <f aca="true" t="shared" si="175" ref="C234:I234">C235+C239</f>
        <v>0</v>
      </c>
      <c r="D234" s="5">
        <f t="shared" si="175"/>
        <v>3438000</v>
      </c>
      <c r="E234" s="5">
        <f t="shared" si="175"/>
        <v>0</v>
      </c>
      <c r="F234" s="5">
        <f t="shared" si="175"/>
        <v>3438000</v>
      </c>
      <c r="G234" s="5">
        <f t="shared" si="175"/>
        <v>2530000</v>
      </c>
      <c r="H234" s="5">
        <f t="shared" si="175"/>
        <v>2530000</v>
      </c>
      <c r="I234" s="5">
        <f t="shared" si="175"/>
        <v>2530000</v>
      </c>
    </row>
    <row r="235" spans="1:9" ht="38.25">
      <c r="A235" s="7" t="s">
        <v>91</v>
      </c>
      <c r="B235" s="4" t="s">
        <v>92</v>
      </c>
      <c r="C235" s="5">
        <f aca="true" t="shared" si="176" ref="C235:I235">C236</f>
        <v>0</v>
      </c>
      <c r="D235" s="5">
        <f t="shared" si="176"/>
        <v>1475000</v>
      </c>
      <c r="E235" s="5">
        <f t="shared" si="176"/>
        <v>0</v>
      </c>
      <c r="F235" s="5">
        <f t="shared" si="176"/>
        <v>1475000</v>
      </c>
      <c r="G235" s="5">
        <f t="shared" si="176"/>
        <v>0</v>
      </c>
      <c r="H235" s="5">
        <f t="shared" si="176"/>
        <v>0</v>
      </c>
      <c r="I235" s="5">
        <f t="shared" si="176"/>
        <v>0</v>
      </c>
    </row>
    <row r="236" spans="1:9" ht="12.75">
      <c r="A236" s="7" t="s">
        <v>299</v>
      </c>
      <c r="B236" s="4" t="s">
        <v>300</v>
      </c>
      <c r="C236" s="5">
        <f aca="true" t="shared" si="177" ref="C236:I236">C237+C238</f>
        <v>0</v>
      </c>
      <c r="D236" s="5">
        <f t="shared" si="177"/>
        <v>1475000</v>
      </c>
      <c r="E236" s="5">
        <f t="shared" si="177"/>
        <v>0</v>
      </c>
      <c r="F236" s="5">
        <f t="shared" si="177"/>
        <v>1475000</v>
      </c>
      <c r="G236" s="5">
        <f t="shared" si="177"/>
        <v>0</v>
      </c>
      <c r="H236" s="5">
        <f t="shared" si="177"/>
        <v>0</v>
      </c>
      <c r="I236" s="5">
        <f t="shared" si="177"/>
        <v>0</v>
      </c>
    </row>
    <row r="237" spans="1:9" ht="12.75">
      <c r="A237" s="7" t="s">
        <v>95</v>
      </c>
      <c r="B237" s="4" t="s">
        <v>301</v>
      </c>
      <c r="C237" s="5">
        <f>C596</f>
        <v>0</v>
      </c>
      <c r="D237" s="5">
        <f aca="true" t="shared" si="178" ref="D237:F238">D596</f>
        <v>230000</v>
      </c>
      <c r="E237" s="5">
        <f t="shared" si="178"/>
        <v>0</v>
      </c>
      <c r="F237" s="5">
        <f t="shared" si="178"/>
        <v>230000</v>
      </c>
      <c r="G237" s="5">
        <f aca="true" t="shared" si="179" ref="G237:I238">G596</f>
        <v>0</v>
      </c>
      <c r="H237" s="5">
        <f t="shared" si="179"/>
        <v>0</v>
      </c>
      <c r="I237" s="5">
        <f t="shared" si="179"/>
        <v>0</v>
      </c>
    </row>
    <row r="238" spans="1:9" ht="12.75">
      <c r="A238" s="7" t="s">
        <v>97</v>
      </c>
      <c r="B238" s="4" t="s">
        <v>302</v>
      </c>
      <c r="C238" s="5">
        <f>C597</f>
        <v>0</v>
      </c>
      <c r="D238" s="5">
        <f t="shared" si="178"/>
        <v>1245000</v>
      </c>
      <c r="E238" s="5">
        <f t="shared" si="178"/>
        <v>0</v>
      </c>
      <c r="F238" s="5">
        <f t="shared" si="178"/>
        <v>1245000</v>
      </c>
      <c r="G238" s="5">
        <f t="shared" si="179"/>
        <v>0</v>
      </c>
      <c r="H238" s="5">
        <f t="shared" si="179"/>
        <v>0</v>
      </c>
      <c r="I238" s="5">
        <f t="shared" si="179"/>
        <v>0</v>
      </c>
    </row>
    <row r="239" spans="1:9" ht="12.75">
      <c r="A239" s="7" t="s">
        <v>99</v>
      </c>
      <c r="B239" s="4" t="s">
        <v>100</v>
      </c>
      <c r="C239" s="5">
        <f aca="true" t="shared" si="180" ref="C239:I240">C240</f>
        <v>0</v>
      </c>
      <c r="D239" s="5">
        <f t="shared" si="180"/>
        <v>1963000</v>
      </c>
      <c r="E239" s="5">
        <f t="shared" si="180"/>
        <v>0</v>
      </c>
      <c r="F239" s="5">
        <f t="shared" si="180"/>
        <v>1963000</v>
      </c>
      <c r="G239" s="5">
        <f t="shared" si="180"/>
        <v>2530000</v>
      </c>
      <c r="H239" s="5">
        <f t="shared" si="180"/>
        <v>2530000</v>
      </c>
      <c r="I239" s="5">
        <f t="shared" si="180"/>
        <v>2530000</v>
      </c>
    </row>
    <row r="240" spans="1:9" ht="12.75">
      <c r="A240" s="7" t="s">
        <v>101</v>
      </c>
      <c r="B240" s="4" t="s">
        <v>102</v>
      </c>
      <c r="C240" s="5">
        <f t="shared" si="180"/>
        <v>0</v>
      </c>
      <c r="D240" s="5">
        <f t="shared" si="180"/>
        <v>1963000</v>
      </c>
      <c r="E240" s="5">
        <f t="shared" si="180"/>
        <v>0</v>
      </c>
      <c r="F240" s="5">
        <f t="shared" si="180"/>
        <v>1963000</v>
      </c>
      <c r="G240" s="5">
        <f t="shared" si="180"/>
        <v>2530000</v>
      </c>
      <c r="H240" s="5">
        <f t="shared" si="180"/>
        <v>2530000</v>
      </c>
      <c r="I240" s="5">
        <f t="shared" si="180"/>
        <v>2530000</v>
      </c>
    </row>
    <row r="241" spans="1:9" ht="12.75">
      <c r="A241" s="7" t="s">
        <v>103</v>
      </c>
      <c r="B241" s="4" t="s">
        <v>104</v>
      </c>
      <c r="C241" s="5">
        <f aca="true" t="shared" si="181" ref="C241:I241">C242+C243+C244+C245</f>
        <v>0</v>
      </c>
      <c r="D241" s="5">
        <f t="shared" si="181"/>
        <v>1963000</v>
      </c>
      <c r="E241" s="5">
        <f t="shared" si="181"/>
        <v>0</v>
      </c>
      <c r="F241" s="5">
        <f t="shared" si="181"/>
        <v>1963000</v>
      </c>
      <c r="G241" s="5">
        <f t="shared" si="181"/>
        <v>2530000</v>
      </c>
      <c r="H241" s="5">
        <f t="shared" si="181"/>
        <v>2530000</v>
      </c>
      <c r="I241" s="5">
        <f t="shared" si="181"/>
        <v>2530000</v>
      </c>
    </row>
    <row r="242" spans="1:9" ht="12.75">
      <c r="A242" s="7" t="s">
        <v>105</v>
      </c>
      <c r="B242" s="4" t="s">
        <v>106</v>
      </c>
      <c r="C242" s="5">
        <f>C601</f>
        <v>0</v>
      </c>
      <c r="D242" s="5">
        <f aca="true" t="shared" si="182" ref="D242:F243">D601</f>
        <v>1963000</v>
      </c>
      <c r="E242" s="5">
        <f t="shared" si="182"/>
        <v>0</v>
      </c>
      <c r="F242" s="5">
        <f t="shared" si="182"/>
        <v>1963000</v>
      </c>
      <c r="G242" s="5">
        <f aca="true" t="shared" si="183" ref="G242:I245">G601</f>
        <v>0</v>
      </c>
      <c r="H242" s="5">
        <f t="shared" si="183"/>
        <v>0</v>
      </c>
      <c r="I242" s="5">
        <f t="shared" si="183"/>
        <v>0</v>
      </c>
    </row>
    <row r="243" spans="1:9" ht="12.75">
      <c r="A243" s="7" t="s">
        <v>107</v>
      </c>
      <c r="B243" s="4" t="s">
        <v>108</v>
      </c>
      <c r="C243" s="5">
        <f>C602</f>
        <v>0</v>
      </c>
      <c r="D243" s="5">
        <f t="shared" si="182"/>
        <v>0</v>
      </c>
      <c r="E243" s="5">
        <f t="shared" si="182"/>
        <v>0</v>
      </c>
      <c r="F243" s="5">
        <f t="shared" si="182"/>
        <v>0</v>
      </c>
      <c r="G243" s="5">
        <f t="shared" si="183"/>
        <v>0</v>
      </c>
      <c r="H243" s="5">
        <f t="shared" si="183"/>
        <v>0</v>
      </c>
      <c r="I243" s="5">
        <f t="shared" si="183"/>
        <v>0</v>
      </c>
    </row>
    <row r="244" spans="1:9" ht="12.75">
      <c r="A244" s="7" t="s">
        <v>109</v>
      </c>
      <c r="B244" s="4" t="s">
        <v>110</v>
      </c>
      <c r="C244" s="4"/>
      <c r="D244" s="5">
        <f>D603</f>
        <v>0</v>
      </c>
      <c r="E244" s="5">
        <f>E603</f>
        <v>0</v>
      </c>
      <c r="F244" s="5"/>
      <c r="G244" s="5">
        <f t="shared" si="183"/>
        <v>0</v>
      </c>
      <c r="H244" s="5">
        <f t="shared" si="183"/>
        <v>0</v>
      </c>
      <c r="I244" s="5">
        <f t="shared" si="183"/>
        <v>0</v>
      </c>
    </row>
    <row r="245" spans="1:9" ht="12.75">
      <c r="A245" s="7" t="s">
        <v>111</v>
      </c>
      <c r="B245" s="4" t="s">
        <v>112</v>
      </c>
      <c r="C245" s="5">
        <f>C604</f>
        <v>0</v>
      </c>
      <c r="D245" s="5">
        <f>D604</f>
        <v>0</v>
      </c>
      <c r="E245" s="5">
        <f>E604</f>
        <v>0</v>
      </c>
      <c r="F245" s="5">
        <f>F604</f>
        <v>0</v>
      </c>
      <c r="G245" s="5">
        <f t="shared" si="183"/>
        <v>2530000</v>
      </c>
      <c r="H245" s="5">
        <f t="shared" si="183"/>
        <v>2530000</v>
      </c>
      <c r="I245" s="5">
        <f t="shared" si="183"/>
        <v>2530000</v>
      </c>
    </row>
    <row r="246" spans="1:9" ht="25.5">
      <c r="A246" s="7" t="s">
        <v>324</v>
      </c>
      <c r="B246" s="4" t="s">
        <v>325</v>
      </c>
      <c r="C246" s="5">
        <f aca="true" t="shared" si="184" ref="C246:I246">C247+C252</f>
        <v>0</v>
      </c>
      <c r="D246" s="5">
        <f t="shared" si="184"/>
        <v>62927000</v>
      </c>
      <c r="E246" s="5">
        <f t="shared" si="184"/>
        <v>-200000</v>
      </c>
      <c r="F246" s="5">
        <f t="shared" si="184"/>
        <v>62727000</v>
      </c>
      <c r="G246" s="5">
        <f t="shared" si="184"/>
        <v>13669000</v>
      </c>
      <c r="H246" s="5">
        <f t="shared" si="184"/>
        <v>13669000</v>
      </c>
      <c r="I246" s="5">
        <f t="shared" si="184"/>
        <v>13669000</v>
      </c>
    </row>
    <row r="247" spans="1:9" ht="25.5">
      <c r="A247" s="7" t="s">
        <v>326</v>
      </c>
      <c r="B247" s="4" t="s">
        <v>327</v>
      </c>
      <c r="C247" s="5">
        <f aca="true" t="shared" si="185" ref="C247:I250">C248</f>
        <v>0</v>
      </c>
      <c r="D247" s="5">
        <f t="shared" si="185"/>
        <v>751000</v>
      </c>
      <c r="E247" s="5">
        <f t="shared" si="185"/>
        <v>0</v>
      </c>
      <c r="F247" s="5">
        <f t="shared" si="185"/>
        <v>751000</v>
      </c>
      <c r="G247" s="5">
        <f t="shared" si="185"/>
        <v>0</v>
      </c>
      <c r="H247" s="5">
        <f t="shared" si="185"/>
        <v>0</v>
      </c>
      <c r="I247" s="5">
        <f t="shared" si="185"/>
        <v>0</v>
      </c>
    </row>
    <row r="248" spans="1:9" ht="12.75">
      <c r="A248" s="7" t="s">
        <v>275</v>
      </c>
      <c r="B248" s="4" t="s">
        <v>90</v>
      </c>
      <c r="C248" s="5">
        <f t="shared" si="185"/>
        <v>0</v>
      </c>
      <c r="D248" s="5">
        <f t="shared" si="185"/>
        <v>751000</v>
      </c>
      <c r="E248" s="5">
        <f t="shared" si="185"/>
        <v>0</v>
      </c>
      <c r="F248" s="5">
        <f t="shared" si="185"/>
        <v>751000</v>
      </c>
      <c r="G248" s="5">
        <f t="shared" si="185"/>
        <v>0</v>
      </c>
      <c r="H248" s="5">
        <f t="shared" si="185"/>
        <v>0</v>
      </c>
      <c r="I248" s="5">
        <f t="shared" si="185"/>
        <v>0</v>
      </c>
    </row>
    <row r="249" spans="1:9" ht="12.75">
      <c r="A249" s="7" t="s">
        <v>284</v>
      </c>
      <c r="B249" s="4" t="s">
        <v>285</v>
      </c>
      <c r="C249" s="5">
        <f t="shared" si="185"/>
        <v>0</v>
      </c>
      <c r="D249" s="5">
        <f t="shared" si="185"/>
        <v>751000</v>
      </c>
      <c r="E249" s="5">
        <f t="shared" si="185"/>
        <v>0</v>
      </c>
      <c r="F249" s="5">
        <f t="shared" si="185"/>
        <v>751000</v>
      </c>
      <c r="G249" s="5">
        <f t="shared" si="185"/>
        <v>0</v>
      </c>
      <c r="H249" s="5">
        <f t="shared" si="185"/>
        <v>0</v>
      </c>
      <c r="I249" s="5">
        <f t="shared" si="185"/>
        <v>0</v>
      </c>
    </row>
    <row r="250" spans="1:9" ht="25.5">
      <c r="A250" s="7" t="s">
        <v>286</v>
      </c>
      <c r="B250" s="4" t="s">
        <v>287</v>
      </c>
      <c r="C250" s="5">
        <f t="shared" si="185"/>
        <v>0</v>
      </c>
      <c r="D250" s="5">
        <f t="shared" si="185"/>
        <v>751000</v>
      </c>
      <c r="E250" s="5">
        <f t="shared" si="185"/>
        <v>0</v>
      </c>
      <c r="F250" s="5">
        <f t="shared" si="185"/>
        <v>751000</v>
      </c>
      <c r="G250" s="5">
        <f t="shared" si="185"/>
        <v>0</v>
      </c>
      <c r="H250" s="5">
        <f t="shared" si="185"/>
        <v>0</v>
      </c>
      <c r="I250" s="5">
        <f t="shared" si="185"/>
        <v>0</v>
      </c>
    </row>
    <row r="251" spans="1:9" ht="12.75">
      <c r="A251" s="7" t="s">
        <v>288</v>
      </c>
      <c r="B251" s="4" t="s">
        <v>289</v>
      </c>
      <c r="C251" s="5">
        <f aca="true" t="shared" si="186" ref="C251:I251">C610</f>
        <v>0</v>
      </c>
      <c r="D251" s="5">
        <f t="shared" si="186"/>
        <v>751000</v>
      </c>
      <c r="E251" s="5">
        <f t="shared" si="186"/>
        <v>0</v>
      </c>
      <c r="F251" s="5">
        <f t="shared" si="186"/>
        <v>751000</v>
      </c>
      <c r="G251" s="5">
        <f t="shared" si="186"/>
        <v>0</v>
      </c>
      <c r="H251" s="5">
        <f t="shared" si="186"/>
        <v>0</v>
      </c>
      <c r="I251" s="5">
        <f t="shared" si="186"/>
        <v>0</v>
      </c>
    </row>
    <row r="252" spans="1:9" ht="12.75">
      <c r="A252" s="7" t="s">
        <v>328</v>
      </c>
      <c r="B252" s="4" t="s">
        <v>329</v>
      </c>
      <c r="C252" s="5">
        <f aca="true" t="shared" si="187" ref="C252:I252">C253+C259</f>
        <v>0</v>
      </c>
      <c r="D252" s="5">
        <f t="shared" si="187"/>
        <v>62176000</v>
      </c>
      <c r="E252" s="5">
        <f t="shared" si="187"/>
        <v>-200000</v>
      </c>
      <c r="F252" s="5">
        <f t="shared" si="187"/>
        <v>61976000</v>
      </c>
      <c r="G252" s="5">
        <f t="shared" si="187"/>
        <v>13669000</v>
      </c>
      <c r="H252" s="5">
        <f t="shared" si="187"/>
        <v>13669000</v>
      </c>
      <c r="I252" s="5">
        <f t="shared" si="187"/>
        <v>13669000</v>
      </c>
    </row>
    <row r="253" spans="1:9" ht="12.75">
      <c r="A253" s="7" t="s">
        <v>222</v>
      </c>
      <c r="B253" s="4" t="s">
        <v>223</v>
      </c>
      <c r="C253" s="5">
        <f aca="true" t="shared" si="188" ref="C253:I253">C254+C255</f>
        <v>0</v>
      </c>
      <c r="D253" s="5">
        <f t="shared" si="188"/>
        <v>62176000</v>
      </c>
      <c r="E253" s="5">
        <f t="shared" si="188"/>
        <v>-200000</v>
      </c>
      <c r="F253" s="5">
        <f t="shared" si="188"/>
        <v>61976000</v>
      </c>
      <c r="G253" s="5">
        <f t="shared" si="188"/>
        <v>13669000</v>
      </c>
      <c r="H253" s="5">
        <f t="shared" si="188"/>
        <v>13669000</v>
      </c>
      <c r="I253" s="5">
        <f t="shared" si="188"/>
        <v>13669000</v>
      </c>
    </row>
    <row r="254" spans="1:9" ht="25.5">
      <c r="A254" s="7" t="s">
        <v>81</v>
      </c>
      <c r="B254" s="4" t="s">
        <v>82</v>
      </c>
      <c r="C254" s="5">
        <f aca="true" t="shared" si="189" ref="C254:I254">C455</f>
        <v>0</v>
      </c>
      <c r="D254" s="5">
        <f t="shared" si="189"/>
        <v>60764000</v>
      </c>
      <c r="E254" s="5">
        <f t="shared" si="189"/>
        <v>-200000</v>
      </c>
      <c r="F254" s="5">
        <f t="shared" si="189"/>
        <v>60564000</v>
      </c>
      <c r="G254" s="5">
        <f t="shared" si="189"/>
        <v>12169000</v>
      </c>
      <c r="H254" s="5">
        <f t="shared" si="189"/>
        <v>12169000</v>
      </c>
      <c r="I254" s="5">
        <f t="shared" si="189"/>
        <v>12169000</v>
      </c>
    </row>
    <row r="255" spans="1:9" ht="12.75">
      <c r="A255" s="7" t="s">
        <v>263</v>
      </c>
      <c r="B255" s="4" t="s">
        <v>264</v>
      </c>
      <c r="C255" s="5">
        <f aca="true" t="shared" si="190" ref="C255:I257">C256</f>
        <v>0</v>
      </c>
      <c r="D255" s="5">
        <f t="shared" si="190"/>
        <v>1412000</v>
      </c>
      <c r="E255" s="5">
        <f t="shared" si="190"/>
        <v>0</v>
      </c>
      <c r="F255" s="5">
        <f t="shared" si="190"/>
        <v>1412000</v>
      </c>
      <c r="G255" s="5">
        <f t="shared" si="190"/>
        <v>1500000</v>
      </c>
      <c r="H255" s="5">
        <f t="shared" si="190"/>
        <v>1500000</v>
      </c>
      <c r="I255" s="5">
        <f t="shared" si="190"/>
        <v>1500000</v>
      </c>
    </row>
    <row r="256" spans="1:9" ht="12.75">
      <c r="A256" s="7" t="s">
        <v>265</v>
      </c>
      <c r="B256" s="4" t="s">
        <v>266</v>
      </c>
      <c r="C256" s="5">
        <f t="shared" si="190"/>
        <v>0</v>
      </c>
      <c r="D256" s="5">
        <f t="shared" si="190"/>
        <v>1412000</v>
      </c>
      <c r="E256" s="5">
        <f t="shared" si="190"/>
        <v>0</v>
      </c>
      <c r="F256" s="5">
        <f t="shared" si="190"/>
        <v>1412000</v>
      </c>
      <c r="G256" s="5">
        <f t="shared" si="190"/>
        <v>1500000</v>
      </c>
      <c r="H256" s="5">
        <f t="shared" si="190"/>
        <v>1500000</v>
      </c>
      <c r="I256" s="5">
        <f t="shared" si="190"/>
        <v>1500000</v>
      </c>
    </row>
    <row r="257" spans="1:9" ht="12.75">
      <c r="A257" s="7" t="s">
        <v>271</v>
      </c>
      <c r="B257" s="4" t="s">
        <v>272</v>
      </c>
      <c r="C257" s="5">
        <f t="shared" si="190"/>
        <v>0</v>
      </c>
      <c r="D257" s="5">
        <f t="shared" si="190"/>
        <v>1412000</v>
      </c>
      <c r="E257" s="5">
        <f t="shared" si="190"/>
        <v>0</v>
      </c>
      <c r="F257" s="5">
        <f t="shared" si="190"/>
        <v>1412000</v>
      </c>
      <c r="G257" s="5">
        <f t="shared" si="190"/>
        <v>1500000</v>
      </c>
      <c r="H257" s="5">
        <f t="shared" si="190"/>
        <v>1500000</v>
      </c>
      <c r="I257" s="5">
        <f t="shared" si="190"/>
        <v>1500000</v>
      </c>
    </row>
    <row r="258" spans="1:9" ht="12.75">
      <c r="A258" s="7" t="s">
        <v>273</v>
      </c>
      <c r="B258" s="4" t="s">
        <v>274</v>
      </c>
      <c r="C258" s="5">
        <f aca="true" t="shared" si="191" ref="C258:I258">C459</f>
        <v>0</v>
      </c>
      <c r="D258" s="5">
        <f t="shared" si="191"/>
        <v>1412000</v>
      </c>
      <c r="E258" s="5">
        <f t="shared" si="191"/>
        <v>0</v>
      </c>
      <c r="F258" s="5">
        <f t="shared" si="191"/>
        <v>1412000</v>
      </c>
      <c r="G258" s="5">
        <f t="shared" si="191"/>
        <v>1500000</v>
      </c>
      <c r="H258" s="5">
        <f t="shared" si="191"/>
        <v>1500000</v>
      </c>
      <c r="I258" s="5">
        <f t="shared" si="191"/>
        <v>1500000</v>
      </c>
    </row>
    <row r="259" spans="1:9" ht="12.75">
      <c r="A259" s="7" t="s">
        <v>275</v>
      </c>
      <c r="B259" s="4" t="s">
        <v>90</v>
      </c>
      <c r="C259" s="5">
        <f aca="true" t="shared" si="192" ref="C259:I259">C260+C263</f>
        <v>0</v>
      </c>
      <c r="D259" s="5">
        <f t="shared" si="192"/>
        <v>0</v>
      </c>
      <c r="E259" s="5">
        <f t="shared" si="192"/>
        <v>0</v>
      </c>
      <c r="F259" s="5">
        <f t="shared" si="192"/>
        <v>0</v>
      </c>
      <c r="G259" s="5">
        <f t="shared" si="192"/>
        <v>0</v>
      </c>
      <c r="H259" s="5">
        <f t="shared" si="192"/>
        <v>0</v>
      </c>
      <c r="I259" s="5">
        <f t="shared" si="192"/>
        <v>0</v>
      </c>
    </row>
    <row r="260" spans="1:9" ht="38.25">
      <c r="A260" s="7" t="s">
        <v>292</v>
      </c>
      <c r="B260" s="4" t="s">
        <v>293</v>
      </c>
      <c r="C260" s="5">
        <f aca="true" t="shared" si="193" ref="C260:I261">C261</f>
        <v>0</v>
      </c>
      <c r="D260" s="5">
        <f t="shared" si="193"/>
        <v>0</v>
      </c>
      <c r="E260" s="5">
        <f t="shared" si="193"/>
        <v>0</v>
      </c>
      <c r="F260" s="5">
        <f t="shared" si="193"/>
        <v>0</v>
      </c>
      <c r="G260" s="5">
        <f t="shared" si="193"/>
        <v>0</v>
      </c>
      <c r="H260" s="5">
        <f t="shared" si="193"/>
        <v>0</v>
      </c>
      <c r="I260" s="5">
        <f t="shared" si="193"/>
        <v>0</v>
      </c>
    </row>
    <row r="261" spans="1:9" ht="25.5">
      <c r="A261" s="7" t="s">
        <v>294</v>
      </c>
      <c r="B261" s="4" t="s">
        <v>295</v>
      </c>
      <c r="C261" s="5">
        <f t="shared" si="193"/>
        <v>0</v>
      </c>
      <c r="D261" s="5">
        <f t="shared" si="193"/>
        <v>0</v>
      </c>
      <c r="E261" s="5">
        <f t="shared" si="193"/>
        <v>0</v>
      </c>
      <c r="F261" s="5">
        <f t="shared" si="193"/>
        <v>0</v>
      </c>
      <c r="G261" s="5">
        <f t="shared" si="193"/>
        <v>0</v>
      </c>
      <c r="H261" s="5">
        <f t="shared" si="193"/>
        <v>0</v>
      </c>
      <c r="I261" s="5">
        <f t="shared" si="193"/>
        <v>0</v>
      </c>
    </row>
    <row r="262" spans="1:9" ht="12.75">
      <c r="A262" s="7" t="s">
        <v>296</v>
      </c>
      <c r="B262" s="4" t="s">
        <v>297</v>
      </c>
      <c r="C262" s="5">
        <f aca="true" t="shared" si="194" ref="C262:I262">C615</f>
        <v>0</v>
      </c>
      <c r="D262" s="5">
        <f t="shared" si="194"/>
        <v>0</v>
      </c>
      <c r="E262" s="5">
        <f t="shared" si="194"/>
        <v>0</v>
      </c>
      <c r="F262" s="5">
        <f t="shared" si="194"/>
        <v>0</v>
      </c>
      <c r="G262" s="5">
        <f t="shared" si="194"/>
        <v>0</v>
      </c>
      <c r="H262" s="5">
        <f t="shared" si="194"/>
        <v>0</v>
      </c>
      <c r="I262" s="5">
        <f t="shared" si="194"/>
        <v>0</v>
      </c>
    </row>
    <row r="263" spans="1:9" ht="12.75">
      <c r="A263" s="7" t="s">
        <v>99</v>
      </c>
      <c r="B263" s="4" t="s">
        <v>100</v>
      </c>
      <c r="C263" s="5">
        <f aca="true" t="shared" si="195" ref="C263:I264">C264</f>
        <v>0</v>
      </c>
      <c r="D263" s="5">
        <f t="shared" si="195"/>
        <v>0</v>
      </c>
      <c r="E263" s="5">
        <f t="shared" si="195"/>
        <v>0</v>
      </c>
      <c r="F263" s="5">
        <f t="shared" si="195"/>
        <v>0</v>
      </c>
      <c r="G263" s="5">
        <f t="shared" si="195"/>
        <v>0</v>
      </c>
      <c r="H263" s="5">
        <f t="shared" si="195"/>
        <v>0</v>
      </c>
      <c r="I263" s="5">
        <f t="shared" si="195"/>
        <v>0</v>
      </c>
    </row>
    <row r="264" spans="1:9" ht="12.75">
      <c r="A264" s="7" t="s">
        <v>101</v>
      </c>
      <c r="B264" s="4" t="s">
        <v>102</v>
      </c>
      <c r="C264" s="5">
        <f t="shared" si="195"/>
        <v>0</v>
      </c>
      <c r="D264" s="5">
        <f t="shared" si="195"/>
        <v>0</v>
      </c>
      <c r="E264" s="5">
        <f t="shared" si="195"/>
        <v>0</v>
      </c>
      <c r="F264" s="5">
        <f t="shared" si="195"/>
        <v>0</v>
      </c>
      <c r="G264" s="5">
        <f t="shared" si="195"/>
        <v>0</v>
      </c>
      <c r="H264" s="5">
        <f t="shared" si="195"/>
        <v>0</v>
      </c>
      <c r="I264" s="5">
        <f t="shared" si="195"/>
        <v>0</v>
      </c>
    </row>
    <row r="265" spans="1:9" ht="12.75">
      <c r="A265" s="7" t="s">
        <v>103</v>
      </c>
      <c r="B265" s="4" t="s">
        <v>104</v>
      </c>
      <c r="C265" s="5">
        <f aca="true" t="shared" si="196" ref="C265:I265">C267+C266</f>
        <v>0</v>
      </c>
      <c r="D265" s="5">
        <f t="shared" si="196"/>
        <v>0</v>
      </c>
      <c r="E265" s="5">
        <f t="shared" si="196"/>
        <v>0</v>
      </c>
      <c r="F265" s="5">
        <f t="shared" si="196"/>
        <v>0</v>
      </c>
      <c r="G265" s="5">
        <f t="shared" si="196"/>
        <v>0</v>
      </c>
      <c r="H265" s="5">
        <f t="shared" si="196"/>
        <v>0</v>
      </c>
      <c r="I265" s="5">
        <f t="shared" si="196"/>
        <v>0</v>
      </c>
    </row>
    <row r="266" spans="1:9" ht="12.75">
      <c r="A266" s="7" t="s">
        <v>107</v>
      </c>
      <c r="B266" s="4" t="s">
        <v>108</v>
      </c>
      <c r="C266" s="5">
        <f>C619</f>
        <v>0</v>
      </c>
      <c r="D266" s="5">
        <f aca="true" t="shared" si="197" ref="D266:F267">D619</f>
        <v>0</v>
      </c>
      <c r="E266" s="5">
        <f t="shared" si="197"/>
        <v>0</v>
      </c>
      <c r="F266" s="5">
        <f t="shared" si="197"/>
        <v>0</v>
      </c>
      <c r="G266" s="5">
        <f aca="true" t="shared" si="198" ref="G266:I267">G619</f>
        <v>0</v>
      </c>
      <c r="H266" s="5">
        <f t="shared" si="198"/>
        <v>0</v>
      </c>
      <c r="I266" s="5">
        <f t="shared" si="198"/>
        <v>0</v>
      </c>
    </row>
    <row r="267" spans="1:9" ht="12.75">
      <c r="A267" s="7" t="s">
        <v>111</v>
      </c>
      <c r="B267" s="4" t="s">
        <v>112</v>
      </c>
      <c r="C267" s="5">
        <f>C620</f>
        <v>0</v>
      </c>
      <c r="D267" s="5">
        <f t="shared" si="197"/>
        <v>0</v>
      </c>
      <c r="E267" s="5">
        <f t="shared" si="197"/>
        <v>0</v>
      </c>
      <c r="F267" s="5">
        <f t="shared" si="197"/>
        <v>0</v>
      </c>
      <c r="G267" s="5">
        <f t="shared" si="198"/>
        <v>0</v>
      </c>
      <c r="H267" s="5">
        <f t="shared" si="198"/>
        <v>0</v>
      </c>
      <c r="I267" s="5">
        <f t="shared" si="198"/>
        <v>0</v>
      </c>
    </row>
    <row r="268" spans="1:9" ht="25.5">
      <c r="A268" s="7" t="s">
        <v>330</v>
      </c>
      <c r="B268" s="4" t="s">
        <v>331</v>
      </c>
      <c r="C268" s="5">
        <f aca="true" t="shared" si="199" ref="C268:I268">C269+C272+C302</f>
        <v>10000000</v>
      </c>
      <c r="D268" s="5">
        <f t="shared" si="199"/>
        <v>259509000</v>
      </c>
      <c r="E268" s="5">
        <f t="shared" si="199"/>
        <v>185000</v>
      </c>
      <c r="F268" s="5">
        <f t="shared" si="199"/>
        <v>259694000</v>
      </c>
      <c r="G268" s="5">
        <f t="shared" si="199"/>
        <v>131772000</v>
      </c>
      <c r="H268" s="5">
        <f t="shared" si="199"/>
        <v>78405000</v>
      </c>
      <c r="I268" s="5">
        <f t="shared" si="199"/>
        <v>78104000</v>
      </c>
    </row>
    <row r="269" spans="1:9" ht="25.5">
      <c r="A269" s="7" t="s">
        <v>332</v>
      </c>
      <c r="B269" s="4" t="s">
        <v>333</v>
      </c>
      <c r="C269" s="5">
        <f aca="true" t="shared" si="200" ref="C269:I270">C270</f>
        <v>0</v>
      </c>
      <c r="D269" s="5">
        <f t="shared" si="200"/>
        <v>91000</v>
      </c>
      <c r="E269" s="5">
        <f t="shared" si="200"/>
        <v>0</v>
      </c>
      <c r="F269" s="5">
        <f t="shared" si="200"/>
        <v>91000</v>
      </c>
      <c r="G269" s="5">
        <f t="shared" si="200"/>
        <v>0</v>
      </c>
      <c r="H269" s="5">
        <f t="shared" si="200"/>
        <v>0</v>
      </c>
      <c r="I269" s="5">
        <f t="shared" si="200"/>
        <v>0</v>
      </c>
    </row>
    <row r="270" spans="1:9" ht="12.75">
      <c r="A270" s="7" t="s">
        <v>222</v>
      </c>
      <c r="B270" s="4" t="s">
        <v>223</v>
      </c>
      <c r="C270" s="5">
        <f t="shared" si="200"/>
        <v>0</v>
      </c>
      <c r="D270" s="5">
        <f t="shared" si="200"/>
        <v>91000</v>
      </c>
      <c r="E270" s="5">
        <f t="shared" si="200"/>
        <v>0</v>
      </c>
      <c r="F270" s="5">
        <f t="shared" si="200"/>
        <v>91000</v>
      </c>
      <c r="G270" s="5">
        <f t="shared" si="200"/>
        <v>0</v>
      </c>
      <c r="H270" s="5">
        <f t="shared" si="200"/>
        <v>0</v>
      </c>
      <c r="I270" s="5">
        <f t="shared" si="200"/>
        <v>0</v>
      </c>
    </row>
    <row r="271" spans="1:9" ht="25.5">
      <c r="A271" s="7" t="s">
        <v>81</v>
      </c>
      <c r="B271" s="4" t="s">
        <v>82</v>
      </c>
      <c r="C271" s="5">
        <f aca="true" t="shared" si="201" ref="C271:I271">C463</f>
        <v>0</v>
      </c>
      <c r="D271" s="5">
        <f t="shared" si="201"/>
        <v>91000</v>
      </c>
      <c r="E271" s="5">
        <f t="shared" si="201"/>
        <v>0</v>
      </c>
      <c r="F271" s="5">
        <f t="shared" si="201"/>
        <v>91000</v>
      </c>
      <c r="G271" s="5">
        <f t="shared" si="201"/>
        <v>0</v>
      </c>
      <c r="H271" s="5">
        <f t="shared" si="201"/>
        <v>0</v>
      </c>
      <c r="I271" s="5">
        <f t="shared" si="201"/>
        <v>0</v>
      </c>
    </row>
    <row r="272" spans="1:9" ht="12.75">
      <c r="A272" s="7" t="s">
        <v>334</v>
      </c>
      <c r="B272" s="4" t="s">
        <v>335</v>
      </c>
      <c r="C272" s="5">
        <f aca="true" t="shared" si="202" ref="C272:I272">C273+C284</f>
        <v>10000000</v>
      </c>
      <c r="D272" s="5">
        <f t="shared" si="202"/>
        <v>251241000</v>
      </c>
      <c r="E272" s="5">
        <f t="shared" si="202"/>
        <v>185000</v>
      </c>
      <c r="F272" s="5">
        <f t="shared" si="202"/>
        <v>251426000</v>
      </c>
      <c r="G272" s="5">
        <f t="shared" si="202"/>
        <v>126532000</v>
      </c>
      <c r="H272" s="5">
        <f t="shared" si="202"/>
        <v>73165000</v>
      </c>
      <c r="I272" s="5">
        <f t="shared" si="202"/>
        <v>72864000</v>
      </c>
    </row>
    <row r="273" spans="1:9" ht="12.75">
      <c r="A273" s="7" t="s">
        <v>222</v>
      </c>
      <c r="B273" s="4" t="s">
        <v>223</v>
      </c>
      <c r="C273" s="5">
        <f aca="true" t="shared" si="203" ref="C273:I273">C274+C275+C278</f>
        <v>10000000</v>
      </c>
      <c r="D273" s="5">
        <f t="shared" si="203"/>
        <v>58856000</v>
      </c>
      <c r="E273" s="5">
        <f t="shared" si="203"/>
        <v>200000</v>
      </c>
      <c r="F273" s="5">
        <f t="shared" si="203"/>
        <v>59056000</v>
      </c>
      <c r="G273" s="5">
        <f t="shared" si="203"/>
        <v>81760000</v>
      </c>
      <c r="H273" s="5">
        <f t="shared" si="203"/>
        <v>28408000</v>
      </c>
      <c r="I273" s="5">
        <f t="shared" si="203"/>
        <v>28119000</v>
      </c>
    </row>
    <row r="274" spans="1:9" ht="25.5">
      <c r="A274" s="7" t="s">
        <v>81</v>
      </c>
      <c r="B274" s="4" t="s">
        <v>82</v>
      </c>
      <c r="C274" s="5">
        <f aca="true" t="shared" si="204" ref="C274:I274">C466</f>
        <v>10000000</v>
      </c>
      <c r="D274" s="5">
        <f t="shared" si="204"/>
        <v>49176000</v>
      </c>
      <c r="E274" s="5">
        <f t="shared" si="204"/>
        <v>0</v>
      </c>
      <c r="F274" s="5">
        <f t="shared" si="204"/>
        <v>49176000</v>
      </c>
      <c r="G274" s="5">
        <f t="shared" si="204"/>
        <v>71260000</v>
      </c>
      <c r="H274" s="5">
        <f t="shared" si="204"/>
        <v>17908000</v>
      </c>
      <c r="I274" s="5">
        <f t="shared" si="204"/>
        <v>17619000</v>
      </c>
    </row>
    <row r="275" spans="1:9" ht="12.75">
      <c r="A275" s="7" t="s">
        <v>243</v>
      </c>
      <c r="B275" s="4" t="s">
        <v>244</v>
      </c>
      <c r="C275" s="5">
        <f aca="true" t="shared" si="205" ref="C275:I276">C276</f>
        <v>0</v>
      </c>
      <c r="D275" s="5">
        <f t="shared" si="205"/>
        <v>5000000</v>
      </c>
      <c r="E275" s="5">
        <f t="shared" si="205"/>
        <v>200000</v>
      </c>
      <c r="F275" s="5">
        <f t="shared" si="205"/>
        <v>5200000</v>
      </c>
      <c r="G275" s="5">
        <f t="shared" si="205"/>
        <v>5500000</v>
      </c>
      <c r="H275" s="5">
        <f t="shared" si="205"/>
        <v>5500000</v>
      </c>
      <c r="I275" s="5">
        <f t="shared" si="205"/>
        <v>5500000</v>
      </c>
    </row>
    <row r="276" spans="1:9" ht="12.75">
      <c r="A276" s="7" t="s">
        <v>245</v>
      </c>
      <c r="B276" s="4" t="s">
        <v>246</v>
      </c>
      <c r="C276" s="5">
        <f t="shared" si="205"/>
        <v>0</v>
      </c>
      <c r="D276" s="5">
        <f t="shared" si="205"/>
        <v>5000000</v>
      </c>
      <c r="E276" s="5">
        <f t="shared" si="205"/>
        <v>200000</v>
      </c>
      <c r="F276" s="5">
        <f t="shared" si="205"/>
        <v>5200000</v>
      </c>
      <c r="G276" s="5">
        <f t="shared" si="205"/>
        <v>5500000</v>
      </c>
      <c r="H276" s="5">
        <f t="shared" si="205"/>
        <v>5500000</v>
      </c>
      <c r="I276" s="5">
        <f t="shared" si="205"/>
        <v>5500000</v>
      </c>
    </row>
    <row r="277" spans="1:9" ht="12.75">
      <c r="A277" s="7" t="s">
        <v>247</v>
      </c>
      <c r="B277" s="4" t="s">
        <v>248</v>
      </c>
      <c r="C277" s="5">
        <f aca="true" t="shared" si="206" ref="C277:I277">C469</f>
        <v>0</v>
      </c>
      <c r="D277" s="5">
        <f t="shared" si="206"/>
        <v>5000000</v>
      </c>
      <c r="E277" s="5">
        <f t="shared" si="206"/>
        <v>200000</v>
      </c>
      <c r="F277" s="5">
        <f t="shared" si="206"/>
        <v>5200000</v>
      </c>
      <c r="G277" s="5">
        <f t="shared" si="206"/>
        <v>5500000</v>
      </c>
      <c r="H277" s="5">
        <f t="shared" si="206"/>
        <v>5500000</v>
      </c>
      <c r="I277" s="5">
        <f t="shared" si="206"/>
        <v>5500000</v>
      </c>
    </row>
    <row r="278" spans="1:9" ht="12.75">
      <c r="A278" s="7" t="s">
        <v>263</v>
      </c>
      <c r="B278" s="4" t="s">
        <v>264</v>
      </c>
      <c r="C278" s="5">
        <f aca="true" t="shared" si="207" ref="C278:I278">C279</f>
        <v>0</v>
      </c>
      <c r="D278" s="5">
        <f t="shared" si="207"/>
        <v>4680000</v>
      </c>
      <c r="E278" s="5">
        <f t="shared" si="207"/>
        <v>0</v>
      </c>
      <c r="F278" s="5">
        <f t="shared" si="207"/>
        <v>4680000</v>
      </c>
      <c r="G278" s="5">
        <f t="shared" si="207"/>
        <v>5000000</v>
      </c>
      <c r="H278" s="5">
        <f t="shared" si="207"/>
        <v>5000000</v>
      </c>
      <c r="I278" s="5">
        <f t="shared" si="207"/>
        <v>5000000</v>
      </c>
    </row>
    <row r="279" spans="1:9" ht="12.75">
      <c r="A279" s="7" t="s">
        <v>265</v>
      </c>
      <c r="B279" s="4" t="s">
        <v>266</v>
      </c>
      <c r="C279" s="5">
        <f aca="true" t="shared" si="208" ref="C279:I279">C280+C282</f>
        <v>0</v>
      </c>
      <c r="D279" s="5">
        <f t="shared" si="208"/>
        <v>4680000</v>
      </c>
      <c r="E279" s="5">
        <f t="shared" si="208"/>
        <v>0</v>
      </c>
      <c r="F279" s="5">
        <f t="shared" si="208"/>
        <v>4680000</v>
      </c>
      <c r="G279" s="5">
        <f t="shared" si="208"/>
        <v>5000000</v>
      </c>
      <c r="H279" s="5">
        <f t="shared" si="208"/>
        <v>5000000</v>
      </c>
      <c r="I279" s="5">
        <f t="shared" si="208"/>
        <v>5000000</v>
      </c>
    </row>
    <row r="280" spans="1:9" ht="25.5">
      <c r="A280" s="7" t="s">
        <v>267</v>
      </c>
      <c r="B280" s="4" t="s">
        <v>268</v>
      </c>
      <c r="C280" s="5">
        <f aca="true" t="shared" si="209" ref="C280:I280">C281</f>
        <v>0</v>
      </c>
      <c r="D280" s="5">
        <f t="shared" si="209"/>
        <v>1090000</v>
      </c>
      <c r="E280" s="5">
        <f t="shared" si="209"/>
        <v>0</v>
      </c>
      <c r="F280" s="5">
        <f t="shared" si="209"/>
        <v>1090000</v>
      </c>
      <c r="G280" s="5">
        <f t="shared" si="209"/>
        <v>0</v>
      </c>
      <c r="H280" s="5">
        <f t="shared" si="209"/>
        <v>0</v>
      </c>
      <c r="I280" s="5">
        <f t="shared" si="209"/>
        <v>0</v>
      </c>
    </row>
    <row r="281" spans="1:9" ht="12.75">
      <c r="A281" s="7" t="s">
        <v>269</v>
      </c>
      <c r="B281" s="4" t="s">
        <v>270</v>
      </c>
      <c r="C281" s="5">
        <f aca="true" t="shared" si="210" ref="C281:I281">C473</f>
        <v>0</v>
      </c>
      <c r="D281" s="5">
        <f t="shared" si="210"/>
        <v>1090000</v>
      </c>
      <c r="E281" s="5">
        <f t="shared" si="210"/>
        <v>0</v>
      </c>
      <c r="F281" s="5">
        <f t="shared" si="210"/>
        <v>1090000</v>
      </c>
      <c r="G281" s="5">
        <f t="shared" si="210"/>
        <v>0</v>
      </c>
      <c r="H281" s="5">
        <f t="shared" si="210"/>
        <v>0</v>
      </c>
      <c r="I281" s="5">
        <f t="shared" si="210"/>
        <v>0</v>
      </c>
    </row>
    <row r="282" spans="1:9" ht="12.75">
      <c r="A282" s="7" t="s">
        <v>271</v>
      </c>
      <c r="B282" s="4" t="s">
        <v>272</v>
      </c>
      <c r="C282" s="5">
        <f aca="true" t="shared" si="211" ref="C282:I282">C283</f>
        <v>0</v>
      </c>
      <c r="D282" s="5">
        <f t="shared" si="211"/>
        <v>3590000</v>
      </c>
      <c r="E282" s="5">
        <f t="shared" si="211"/>
        <v>0</v>
      </c>
      <c r="F282" s="5">
        <f t="shared" si="211"/>
        <v>3590000</v>
      </c>
      <c r="G282" s="5">
        <f t="shared" si="211"/>
        <v>5000000</v>
      </c>
      <c r="H282" s="5">
        <f t="shared" si="211"/>
        <v>5000000</v>
      </c>
      <c r="I282" s="5">
        <f t="shared" si="211"/>
        <v>5000000</v>
      </c>
    </row>
    <row r="283" spans="1:9" ht="12.75">
      <c r="A283" s="7" t="s">
        <v>273</v>
      </c>
      <c r="B283" s="4" t="s">
        <v>274</v>
      </c>
      <c r="C283" s="5">
        <f aca="true" t="shared" si="212" ref="C283:I283">C475</f>
        <v>0</v>
      </c>
      <c r="D283" s="5">
        <f t="shared" si="212"/>
        <v>3590000</v>
      </c>
      <c r="E283" s="5">
        <f t="shared" si="212"/>
        <v>0</v>
      </c>
      <c r="F283" s="5">
        <f t="shared" si="212"/>
        <v>3590000</v>
      </c>
      <c r="G283" s="5">
        <f t="shared" si="212"/>
        <v>5000000</v>
      </c>
      <c r="H283" s="5">
        <f t="shared" si="212"/>
        <v>5000000</v>
      </c>
      <c r="I283" s="5">
        <f t="shared" si="212"/>
        <v>5000000</v>
      </c>
    </row>
    <row r="284" spans="1:9" ht="12.75">
      <c r="A284" s="7" t="s">
        <v>275</v>
      </c>
      <c r="B284" s="4" t="s">
        <v>90</v>
      </c>
      <c r="C284" s="5">
        <f aca="true" t="shared" si="213" ref="C284:I284">C285+C288+C292+C297</f>
        <v>0</v>
      </c>
      <c r="D284" s="5">
        <f t="shared" si="213"/>
        <v>192385000</v>
      </c>
      <c r="E284" s="5">
        <f t="shared" si="213"/>
        <v>-15000</v>
      </c>
      <c r="F284" s="5">
        <f t="shared" si="213"/>
        <v>192370000</v>
      </c>
      <c r="G284" s="5">
        <f t="shared" si="213"/>
        <v>44772000</v>
      </c>
      <c r="H284" s="5">
        <f t="shared" si="213"/>
        <v>44757000</v>
      </c>
      <c r="I284" s="5">
        <f t="shared" si="213"/>
        <v>44745000</v>
      </c>
    </row>
    <row r="285" spans="1:9" ht="25.5">
      <c r="A285" s="7" t="s">
        <v>276</v>
      </c>
      <c r="B285" s="4" t="s">
        <v>277</v>
      </c>
      <c r="C285" s="5">
        <f aca="true" t="shared" si="214" ref="C285:I286">C286</f>
        <v>0</v>
      </c>
      <c r="D285" s="5">
        <f t="shared" si="214"/>
        <v>0</v>
      </c>
      <c r="E285" s="5">
        <f t="shared" si="214"/>
        <v>0</v>
      </c>
      <c r="F285" s="5">
        <f t="shared" si="214"/>
        <v>0</v>
      </c>
      <c r="G285" s="5">
        <f t="shared" si="214"/>
        <v>0</v>
      </c>
      <c r="H285" s="5">
        <f t="shared" si="214"/>
        <v>0</v>
      </c>
      <c r="I285" s="5">
        <f t="shared" si="214"/>
        <v>0</v>
      </c>
    </row>
    <row r="286" spans="1:9" ht="12.75">
      <c r="A286" s="7" t="s">
        <v>278</v>
      </c>
      <c r="B286" s="4" t="s">
        <v>279</v>
      </c>
      <c r="C286" s="5">
        <f t="shared" si="214"/>
        <v>0</v>
      </c>
      <c r="D286" s="5">
        <f t="shared" si="214"/>
        <v>0</v>
      </c>
      <c r="E286" s="5">
        <f t="shared" si="214"/>
        <v>0</v>
      </c>
      <c r="F286" s="5">
        <f t="shared" si="214"/>
        <v>0</v>
      </c>
      <c r="G286" s="5">
        <f t="shared" si="214"/>
        <v>0</v>
      </c>
      <c r="H286" s="5">
        <f t="shared" si="214"/>
        <v>0</v>
      </c>
      <c r="I286" s="5">
        <f t="shared" si="214"/>
        <v>0</v>
      </c>
    </row>
    <row r="287" spans="1:9" ht="12.75">
      <c r="A287" s="7" t="s">
        <v>282</v>
      </c>
      <c r="B287" s="4" t="s">
        <v>283</v>
      </c>
      <c r="C287" s="5">
        <f aca="true" t="shared" si="215" ref="C287:I287">C626</f>
        <v>0</v>
      </c>
      <c r="D287" s="5">
        <f t="shared" si="215"/>
        <v>0</v>
      </c>
      <c r="E287" s="5">
        <f t="shared" si="215"/>
        <v>0</v>
      </c>
      <c r="F287" s="5">
        <f t="shared" si="215"/>
        <v>0</v>
      </c>
      <c r="G287" s="5">
        <f t="shared" si="215"/>
        <v>0</v>
      </c>
      <c r="H287" s="5">
        <f t="shared" si="215"/>
        <v>0</v>
      </c>
      <c r="I287" s="5">
        <f t="shared" si="215"/>
        <v>0</v>
      </c>
    </row>
    <row r="288" spans="1:9" ht="12.75">
      <c r="A288" s="7" t="s">
        <v>284</v>
      </c>
      <c r="B288" s="4" t="s">
        <v>285</v>
      </c>
      <c r="C288" s="5">
        <f aca="true" t="shared" si="216" ref="C288:I288">C289</f>
        <v>0</v>
      </c>
      <c r="D288" s="5">
        <f t="shared" si="216"/>
        <v>22681000</v>
      </c>
      <c r="E288" s="5">
        <f t="shared" si="216"/>
        <v>-278000</v>
      </c>
      <c r="F288" s="5">
        <f t="shared" si="216"/>
        <v>22403000</v>
      </c>
      <c r="G288" s="5">
        <f t="shared" si="216"/>
        <v>0</v>
      </c>
      <c r="H288" s="5">
        <f t="shared" si="216"/>
        <v>0</v>
      </c>
      <c r="I288" s="5">
        <f t="shared" si="216"/>
        <v>0</v>
      </c>
    </row>
    <row r="289" spans="1:9" ht="25.5">
      <c r="A289" s="7" t="s">
        <v>286</v>
      </c>
      <c r="B289" s="4" t="s">
        <v>287</v>
      </c>
      <c r="C289" s="5">
        <f aca="true" t="shared" si="217" ref="C289:I289">C291+C290</f>
        <v>0</v>
      </c>
      <c r="D289" s="5">
        <f t="shared" si="217"/>
        <v>22681000</v>
      </c>
      <c r="E289" s="5">
        <f t="shared" si="217"/>
        <v>-278000</v>
      </c>
      <c r="F289" s="5">
        <f t="shared" si="217"/>
        <v>22403000</v>
      </c>
      <c r="G289" s="5">
        <f t="shared" si="217"/>
        <v>0</v>
      </c>
      <c r="H289" s="5">
        <f t="shared" si="217"/>
        <v>0</v>
      </c>
      <c r="I289" s="5">
        <f t="shared" si="217"/>
        <v>0</v>
      </c>
    </row>
    <row r="290" spans="1:9" ht="12.75">
      <c r="A290" s="7" t="s">
        <v>288</v>
      </c>
      <c r="B290" s="4" t="s">
        <v>289</v>
      </c>
      <c r="C290" s="4"/>
      <c r="D290" s="5">
        <f aca="true" t="shared" si="218" ref="D290:F291">D629</f>
        <v>8032000</v>
      </c>
      <c r="E290" s="5">
        <f t="shared" si="218"/>
        <v>-278000</v>
      </c>
      <c r="F290" s="5">
        <f t="shared" si="218"/>
        <v>7754000</v>
      </c>
      <c r="G290" s="5">
        <f aca="true" t="shared" si="219" ref="G290:I291">G629</f>
        <v>0</v>
      </c>
      <c r="H290" s="5">
        <f t="shared" si="219"/>
        <v>0</v>
      </c>
      <c r="I290" s="5">
        <f t="shared" si="219"/>
        <v>0</v>
      </c>
    </row>
    <row r="291" spans="1:9" ht="12.75">
      <c r="A291" s="7" t="s">
        <v>290</v>
      </c>
      <c r="B291" s="4" t="s">
        <v>291</v>
      </c>
      <c r="C291" s="5">
        <f>C630</f>
        <v>0</v>
      </c>
      <c r="D291" s="5">
        <f t="shared" si="218"/>
        <v>14649000</v>
      </c>
      <c r="E291" s="5">
        <f t="shared" si="218"/>
        <v>0</v>
      </c>
      <c r="F291" s="5">
        <f t="shared" si="218"/>
        <v>14649000</v>
      </c>
      <c r="G291" s="5">
        <f t="shared" si="219"/>
        <v>0</v>
      </c>
      <c r="H291" s="5">
        <f t="shared" si="219"/>
        <v>0</v>
      </c>
      <c r="I291" s="5">
        <f t="shared" si="219"/>
        <v>0</v>
      </c>
    </row>
    <row r="292" spans="1:9" ht="38.25">
      <c r="A292" s="7" t="s">
        <v>91</v>
      </c>
      <c r="B292" s="4" t="s">
        <v>92</v>
      </c>
      <c r="C292" s="5">
        <f aca="true" t="shared" si="220" ref="C292:I292">C293</f>
        <v>0</v>
      </c>
      <c r="D292" s="5">
        <f t="shared" si="220"/>
        <v>104222000</v>
      </c>
      <c r="E292" s="5">
        <f t="shared" si="220"/>
        <v>0</v>
      </c>
      <c r="F292" s="5">
        <f t="shared" si="220"/>
        <v>104222000</v>
      </c>
      <c r="G292" s="5">
        <f t="shared" si="220"/>
        <v>0</v>
      </c>
      <c r="H292" s="5">
        <f t="shared" si="220"/>
        <v>0</v>
      </c>
      <c r="I292" s="5">
        <f t="shared" si="220"/>
        <v>0</v>
      </c>
    </row>
    <row r="293" spans="1:9" ht="25.5">
      <c r="A293" s="7" t="s">
        <v>93</v>
      </c>
      <c r="B293" s="4" t="s">
        <v>94</v>
      </c>
      <c r="C293" s="5">
        <f>C294+C295</f>
        <v>0</v>
      </c>
      <c r="D293" s="5">
        <f aca="true" t="shared" si="221" ref="D293:I293">D294+D295+D296</f>
        <v>104222000</v>
      </c>
      <c r="E293" s="5">
        <f t="shared" si="221"/>
        <v>0</v>
      </c>
      <c r="F293" s="5">
        <f t="shared" si="221"/>
        <v>104222000</v>
      </c>
      <c r="G293" s="5">
        <f t="shared" si="221"/>
        <v>0</v>
      </c>
      <c r="H293" s="5">
        <f t="shared" si="221"/>
        <v>0</v>
      </c>
      <c r="I293" s="5">
        <f t="shared" si="221"/>
        <v>0</v>
      </c>
    </row>
    <row r="294" spans="1:9" ht="12.75">
      <c r="A294" s="7" t="s">
        <v>95</v>
      </c>
      <c r="B294" s="4" t="s">
        <v>96</v>
      </c>
      <c r="C294" s="5">
        <f>C633</f>
        <v>0</v>
      </c>
      <c r="D294" s="5">
        <f aca="true" t="shared" si="222" ref="D294:F295">D633</f>
        <v>15193000</v>
      </c>
      <c r="E294" s="5">
        <f t="shared" si="222"/>
        <v>0</v>
      </c>
      <c r="F294" s="5">
        <f t="shared" si="222"/>
        <v>15193000</v>
      </c>
      <c r="G294" s="5">
        <f aca="true" t="shared" si="223" ref="G294:I295">G633</f>
        <v>0</v>
      </c>
      <c r="H294" s="5">
        <f t="shared" si="223"/>
        <v>0</v>
      </c>
      <c r="I294" s="5">
        <f t="shared" si="223"/>
        <v>0</v>
      </c>
    </row>
    <row r="295" spans="1:9" ht="12.75">
      <c r="A295" s="7" t="s">
        <v>97</v>
      </c>
      <c r="B295" s="4" t="s">
        <v>98</v>
      </c>
      <c r="C295" s="5">
        <f>C634</f>
        <v>0</v>
      </c>
      <c r="D295" s="5">
        <f t="shared" si="222"/>
        <v>86094000</v>
      </c>
      <c r="E295" s="5">
        <f t="shared" si="222"/>
        <v>0</v>
      </c>
      <c r="F295" s="5">
        <f t="shared" si="222"/>
        <v>86094000</v>
      </c>
      <c r="G295" s="5">
        <f t="shared" si="223"/>
        <v>0</v>
      </c>
      <c r="H295" s="5">
        <f t="shared" si="223"/>
        <v>0</v>
      </c>
      <c r="I295" s="5">
        <f t="shared" si="223"/>
        <v>0</v>
      </c>
    </row>
    <row r="296" spans="1:9" ht="12.75">
      <c r="A296" s="7" t="s">
        <v>296</v>
      </c>
      <c r="B296" s="4" t="s">
        <v>298</v>
      </c>
      <c r="C296" s="5"/>
      <c r="D296" s="5">
        <f aca="true" t="shared" si="224" ref="D296:I296">D635</f>
        <v>2935000</v>
      </c>
      <c r="E296" s="5">
        <f t="shared" si="224"/>
        <v>0</v>
      </c>
      <c r="F296" s="5">
        <f t="shared" si="224"/>
        <v>2935000</v>
      </c>
      <c r="G296" s="5">
        <f t="shared" si="224"/>
        <v>0</v>
      </c>
      <c r="H296" s="5">
        <f t="shared" si="224"/>
        <v>0</v>
      </c>
      <c r="I296" s="5">
        <f t="shared" si="224"/>
        <v>0</v>
      </c>
    </row>
    <row r="297" spans="1:9" ht="12.75">
      <c r="A297" s="7" t="s">
        <v>99</v>
      </c>
      <c r="B297" s="4" t="s">
        <v>100</v>
      </c>
      <c r="C297" s="5">
        <f aca="true" t="shared" si="225" ref="C297:I298">C298</f>
        <v>0</v>
      </c>
      <c r="D297" s="5">
        <f t="shared" si="225"/>
        <v>65482000</v>
      </c>
      <c r="E297" s="5">
        <f t="shared" si="225"/>
        <v>263000</v>
      </c>
      <c r="F297" s="5">
        <f t="shared" si="225"/>
        <v>65745000</v>
      </c>
      <c r="G297" s="5">
        <f t="shared" si="225"/>
        <v>44772000</v>
      </c>
      <c r="H297" s="5">
        <f t="shared" si="225"/>
        <v>44757000</v>
      </c>
      <c r="I297" s="5">
        <f t="shared" si="225"/>
        <v>44745000</v>
      </c>
    </row>
    <row r="298" spans="1:9" ht="12.75">
      <c r="A298" s="7" t="s">
        <v>101</v>
      </c>
      <c r="B298" s="4" t="s">
        <v>102</v>
      </c>
      <c r="C298" s="5">
        <f t="shared" si="225"/>
        <v>0</v>
      </c>
      <c r="D298" s="5">
        <f t="shared" si="225"/>
        <v>65482000</v>
      </c>
      <c r="E298" s="5">
        <f t="shared" si="225"/>
        <v>263000</v>
      </c>
      <c r="F298" s="5">
        <f t="shared" si="225"/>
        <v>65745000</v>
      </c>
      <c r="G298" s="5">
        <f t="shared" si="225"/>
        <v>44772000</v>
      </c>
      <c r="H298" s="5">
        <f t="shared" si="225"/>
        <v>44757000</v>
      </c>
      <c r="I298" s="5">
        <f t="shared" si="225"/>
        <v>44745000</v>
      </c>
    </row>
    <row r="299" spans="1:9" ht="12.75">
      <c r="A299" s="7" t="s">
        <v>103</v>
      </c>
      <c r="B299" s="4" t="s">
        <v>104</v>
      </c>
      <c r="C299" s="5">
        <f aca="true" t="shared" si="226" ref="C299:I299">C300+C301</f>
        <v>0</v>
      </c>
      <c r="D299" s="5">
        <f t="shared" si="226"/>
        <v>65482000</v>
      </c>
      <c r="E299" s="5">
        <f t="shared" si="226"/>
        <v>263000</v>
      </c>
      <c r="F299" s="5">
        <f t="shared" si="226"/>
        <v>65745000</v>
      </c>
      <c r="G299" s="5">
        <f t="shared" si="226"/>
        <v>44772000</v>
      </c>
      <c r="H299" s="5">
        <f t="shared" si="226"/>
        <v>44757000</v>
      </c>
      <c r="I299" s="5">
        <f t="shared" si="226"/>
        <v>44745000</v>
      </c>
    </row>
    <row r="300" spans="1:9" ht="12.75">
      <c r="A300" s="7" t="s">
        <v>107</v>
      </c>
      <c r="B300" s="4" t="s">
        <v>108</v>
      </c>
      <c r="C300" s="5">
        <f>C639</f>
        <v>0</v>
      </c>
      <c r="D300" s="5">
        <f aca="true" t="shared" si="227" ref="D300:F301">D639</f>
        <v>975000</v>
      </c>
      <c r="E300" s="5">
        <f t="shared" si="227"/>
        <v>0</v>
      </c>
      <c r="F300" s="5">
        <f t="shared" si="227"/>
        <v>975000</v>
      </c>
      <c r="G300" s="5">
        <f aca="true" t="shared" si="228" ref="G300:I301">G639</f>
        <v>0</v>
      </c>
      <c r="H300" s="5">
        <f t="shared" si="228"/>
        <v>0</v>
      </c>
      <c r="I300" s="5">
        <f t="shared" si="228"/>
        <v>0</v>
      </c>
    </row>
    <row r="301" spans="1:9" ht="12.75">
      <c r="A301" s="7" t="s">
        <v>111</v>
      </c>
      <c r="B301" s="4" t="s">
        <v>112</v>
      </c>
      <c r="C301" s="5">
        <f>C640</f>
        <v>0</v>
      </c>
      <c r="D301" s="5">
        <f t="shared" si="227"/>
        <v>64507000</v>
      </c>
      <c r="E301" s="5">
        <f t="shared" si="227"/>
        <v>263000</v>
      </c>
      <c r="F301" s="5">
        <f t="shared" si="227"/>
        <v>64770000</v>
      </c>
      <c r="G301" s="5">
        <f t="shared" si="228"/>
        <v>44772000</v>
      </c>
      <c r="H301" s="5">
        <f t="shared" si="228"/>
        <v>44757000</v>
      </c>
      <c r="I301" s="5">
        <f t="shared" si="228"/>
        <v>44745000</v>
      </c>
    </row>
    <row r="302" spans="1:9" ht="12.75">
      <c r="A302" s="7" t="s">
        <v>336</v>
      </c>
      <c r="B302" s="4" t="s">
        <v>337</v>
      </c>
      <c r="C302" s="5">
        <f aca="true" t="shared" si="229" ref="C302:I302">C303+C311</f>
        <v>0</v>
      </c>
      <c r="D302" s="5">
        <f t="shared" si="229"/>
        <v>8177000</v>
      </c>
      <c r="E302" s="5">
        <f t="shared" si="229"/>
        <v>0</v>
      </c>
      <c r="F302" s="5">
        <f t="shared" si="229"/>
        <v>8177000</v>
      </c>
      <c r="G302" s="5">
        <f t="shared" si="229"/>
        <v>5240000</v>
      </c>
      <c r="H302" s="5">
        <f t="shared" si="229"/>
        <v>5240000</v>
      </c>
      <c r="I302" s="5">
        <f t="shared" si="229"/>
        <v>5240000</v>
      </c>
    </row>
    <row r="303" spans="1:9" ht="12.75">
      <c r="A303" s="7" t="s">
        <v>222</v>
      </c>
      <c r="B303" s="4" t="s">
        <v>223</v>
      </c>
      <c r="C303" s="5">
        <f aca="true" t="shared" si="230" ref="C303:I303">C304+C305+C309</f>
        <v>0</v>
      </c>
      <c r="D303" s="5">
        <f t="shared" si="230"/>
        <v>7998000</v>
      </c>
      <c r="E303" s="5">
        <f t="shared" si="230"/>
        <v>0</v>
      </c>
      <c r="F303" s="5">
        <f t="shared" si="230"/>
        <v>7998000</v>
      </c>
      <c r="G303" s="5">
        <f t="shared" si="230"/>
        <v>5240000</v>
      </c>
      <c r="H303" s="5">
        <f t="shared" si="230"/>
        <v>5240000</v>
      </c>
      <c r="I303" s="5">
        <f t="shared" si="230"/>
        <v>5240000</v>
      </c>
    </row>
    <row r="304" spans="1:9" ht="25.5">
      <c r="A304" s="7" t="s">
        <v>81</v>
      </c>
      <c r="B304" s="4" t="s">
        <v>82</v>
      </c>
      <c r="C304" s="5">
        <f aca="true" t="shared" si="231" ref="C304:I304">C478</f>
        <v>0</v>
      </c>
      <c r="D304" s="5">
        <f t="shared" si="231"/>
        <v>7356000</v>
      </c>
      <c r="E304" s="5">
        <f t="shared" si="231"/>
        <v>0</v>
      </c>
      <c r="F304" s="5">
        <f t="shared" si="231"/>
        <v>7356000</v>
      </c>
      <c r="G304" s="5">
        <f t="shared" si="231"/>
        <v>4000000</v>
      </c>
      <c r="H304" s="5">
        <f t="shared" si="231"/>
        <v>4000000</v>
      </c>
      <c r="I304" s="5">
        <f t="shared" si="231"/>
        <v>4000000</v>
      </c>
    </row>
    <row r="305" spans="1:9" ht="25.5">
      <c r="A305" s="7" t="s">
        <v>233</v>
      </c>
      <c r="B305" s="4" t="s">
        <v>234</v>
      </c>
      <c r="C305" s="5">
        <f aca="true" t="shared" si="232" ref="C305:I305">C306</f>
        <v>0</v>
      </c>
      <c r="D305" s="5">
        <f t="shared" si="232"/>
        <v>240000</v>
      </c>
      <c r="E305" s="5">
        <f t="shared" si="232"/>
        <v>0</v>
      </c>
      <c r="F305" s="5">
        <f t="shared" si="232"/>
        <v>240000</v>
      </c>
      <c r="G305" s="5">
        <f t="shared" si="232"/>
        <v>240000</v>
      </c>
      <c r="H305" s="5">
        <f t="shared" si="232"/>
        <v>240000</v>
      </c>
      <c r="I305" s="5">
        <f t="shared" si="232"/>
        <v>240000</v>
      </c>
    </row>
    <row r="306" spans="1:9" ht="51">
      <c r="A306" s="7" t="s">
        <v>235</v>
      </c>
      <c r="B306" s="4" t="s">
        <v>236</v>
      </c>
      <c r="C306" s="5">
        <f aca="true" t="shared" si="233" ref="C306:I306">C307+C308</f>
        <v>0</v>
      </c>
      <c r="D306" s="5">
        <f t="shared" si="233"/>
        <v>240000</v>
      </c>
      <c r="E306" s="5">
        <f t="shared" si="233"/>
        <v>0</v>
      </c>
      <c r="F306" s="5">
        <f t="shared" si="233"/>
        <v>240000</v>
      </c>
      <c r="G306" s="5">
        <f t="shared" si="233"/>
        <v>240000</v>
      </c>
      <c r="H306" s="5">
        <f t="shared" si="233"/>
        <v>240000</v>
      </c>
      <c r="I306" s="5">
        <f t="shared" si="233"/>
        <v>240000</v>
      </c>
    </row>
    <row r="307" spans="1:9" ht="12.75">
      <c r="A307" s="7" t="s">
        <v>237</v>
      </c>
      <c r="B307" s="4" t="s">
        <v>238</v>
      </c>
      <c r="C307" s="5">
        <f>C481</f>
        <v>0</v>
      </c>
      <c r="D307" s="5">
        <f aca="true" t="shared" si="234" ref="D307:F308">D481</f>
        <v>0</v>
      </c>
      <c r="E307" s="5">
        <f t="shared" si="234"/>
        <v>0</v>
      </c>
      <c r="F307" s="5">
        <f t="shared" si="234"/>
        <v>0</v>
      </c>
      <c r="G307" s="5">
        <f aca="true" t="shared" si="235" ref="G307:I308">G481</f>
        <v>0</v>
      </c>
      <c r="H307" s="5">
        <f t="shared" si="235"/>
        <v>0</v>
      </c>
      <c r="I307" s="5">
        <f t="shared" si="235"/>
        <v>0</v>
      </c>
    </row>
    <row r="308" spans="1:9" ht="12.75">
      <c r="A308" s="7" t="s">
        <v>239</v>
      </c>
      <c r="B308" s="4" t="s">
        <v>240</v>
      </c>
      <c r="C308" s="5">
        <f>C482</f>
        <v>0</v>
      </c>
      <c r="D308" s="5">
        <f t="shared" si="234"/>
        <v>240000</v>
      </c>
      <c r="E308" s="5">
        <f t="shared" si="234"/>
        <v>0</v>
      </c>
      <c r="F308" s="5">
        <f t="shared" si="234"/>
        <v>240000</v>
      </c>
      <c r="G308" s="5">
        <f t="shared" si="235"/>
        <v>240000</v>
      </c>
      <c r="H308" s="5">
        <f t="shared" si="235"/>
        <v>240000</v>
      </c>
      <c r="I308" s="5">
        <f t="shared" si="235"/>
        <v>240000</v>
      </c>
    </row>
    <row r="309" spans="1:9" ht="25.5">
      <c r="A309" s="7" t="s">
        <v>83</v>
      </c>
      <c r="B309" s="4" t="s">
        <v>84</v>
      </c>
      <c r="C309" s="5">
        <f aca="true" t="shared" si="236" ref="C309:I309">C310</f>
        <v>0</v>
      </c>
      <c r="D309" s="5">
        <f t="shared" si="236"/>
        <v>402000</v>
      </c>
      <c r="E309" s="5">
        <f t="shared" si="236"/>
        <v>0</v>
      </c>
      <c r="F309" s="5">
        <f t="shared" si="236"/>
        <v>402000</v>
      </c>
      <c r="G309" s="5">
        <f t="shared" si="236"/>
        <v>1000000</v>
      </c>
      <c r="H309" s="5">
        <f t="shared" si="236"/>
        <v>1000000</v>
      </c>
      <c r="I309" s="5">
        <f t="shared" si="236"/>
        <v>1000000</v>
      </c>
    </row>
    <row r="310" spans="1:9" ht="12.75">
      <c r="A310" s="7" t="s">
        <v>257</v>
      </c>
      <c r="B310" s="4" t="s">
        <v>258</v>
      </c>
      <c r="C310" s="5">
        <f aca="true" t="shared" si="237" ref="C310:I310">C484</f>
        <v>0</v>
      </c>
      <c r="D310" s="5">
        <f t="shared" si="237"/>
        <v>402000</v>
      </c>
      <c r="E310" s="5">
        <f t="shared" si="237"/>
        <v>0</v>
      </c>
      <c r="F310" s="5">
        <f t="shared" si="237"/>
        <v>402000</v>
      </c>
      <c r="G310" s="5">
        <f t="shared" si="237"/>
        <v>1000000</v>
      </c>
      <c r="H310" s="5">
        <f t="shared" si="237"/>
        <v>1000000</v>
      </c>
      <c r="I310" s="5">
        <f t="shared" si="237"/>
        <v>1000000</v>
      </c>
    </row>
    <row r="311" spans="1:9" ht="12.75">
      <c r="A311" s="7" t="s">
        <v>275</v>
      </c>
      <c r="B311" s="4" t="s">
        <v>90</v>
      </c>
      <c r="C311" s="5">
        <f aca="true" t="shared" si="238" ref="C311:I313">C312</f>
        <v>0</v>
      </c>
      <c r="D311" s="5">
        <f t="shared" si="238"/>
        <v>179000</v>
      </c>
      <c r="E311" s="5">
        <f t="shared" si="238"/>
        <v>0</v>
      </c>
      <c r="F311" s="5">
        <f t="shared" si="238"/>
        <v>179000</v>
      </c>
      <c r="G311" s="5">
        <f t="shared" si="238"/>
        <v>0</v>
      </c>
      <c r="H311" s="5">
        <f t="shared" si="238"/>
        <v>0</v>
      </c>
      <c r="I311" s="5">
        <f t="shared" si="238"/>
        <v>0</v>
      </c>
    </row>
    <row r="312" spans="1:9" ht="12.75">
      <c r="A312" s="7" t="s">
        <v>99</v>
      </c>
      <c r="B312" s="4" t="s">
        <v>100</v>
      </c>
      <c r="C312" s="5">
        <f t="shared" si="238"/>
        <v>0</v>
      </c>
      <c r="D312" s="5">
        <f t="shared" si="238"/>
        <v>179000</v>
      </c>
      <c r="E312" s="5">
        <f t="shared" si="238"/>
        <v>0</v>
      </c>
      <c r="F312" s="5">
        <f t="shared" si="238"/>
        <v>179000</v>
      </c>
      <c r="G312" s="5">
        <f t="shared" si="238"/>
        <v>0</v>
      </c>
      <c r="H312" s="5">
        <f t="shared" si="238"/>
        <v>0</v>
      </c>
      <c r="I312" s="5">
        <f t="shared" si="238"/>
        <v>0</v>
      </c>
    </row>
    <row r="313" spans="1:9" ht="12.75">
      <c r="A313" s="7" t="s">
        <v>101</v>
      </c>
      <c r="B313" s="4" t="s">
        <v>102</v>
      </c>
      <c r="C313" s="5">
        <f t="shared" si="238"/>
        <v>0</v>
      </c>
      <c r="D313" s="5">
        <f t="shared" si="238"/>
        <v>179000</v>
      </c>
      <c r="E313" s="5">
        <f t="shared" si="238"/>
        <v>0</v>
      </c>
      <c r="F313" s="5">
        <f t="shared" si="238"/>
        <v>179000</v>
      </c>
      <c r="G313" s="5">
        <f t="shared" si="238"/>
        <v>0</v>
      </c>
      <c r="H313" s="5">
        <f t="shared" si="238"/>
        <v>0</v>
      </c>
      <c r="I313" s="5">
        <f t="shared" si="238"/>
        <v>0</v>
      </c>
    </row>
    <row r="314" spans="1:9" ht="12.75">
      <c r="A314" s="7" t="s">
        <v>103</v>
      </c>
      <c r="B314" s="4" t="s">
        <v>104</v>
      </c>
      <c r="C314" s="5">
        <f aca="true" t="shared" si="239" ref="C314:I314">C316+C315</f>
        <v>0</v>
      </c>
      <c r="D314" s="5">
        <f t="shared" si="239"/>
        <v>179000</v>
      </c>
      <c r="E314" s="5">
        <f t="shared" si="239"/>
        <v>0</v>
      </c>
      <c r="F314" s="5">
        <f t="shared" si="239"/>
        <v>179000</v>
      </c>
      <c r="G314" s="5">
        <f t="shared" si="239"/>
        <v>0</v>
      </c>
      <c r="H314" s="5">
        <f t="shared" si="239"/>
        <v>0</v>
      </c>
      <c r="I314" s="5">
        <f t="shared" si="239"/>
        <v>0</v>
      </c>
    </row>
    <row r="315" spans="1:9" ht="12.75">
      <c r="A315" s="7" t="s">
        <v>107</v>
      </c>
      <c r="B315" s="4" t="s">
        <v>108</v>
      </c>
      <c r="C315" s="5">
        <f>C646</f>
        <v>0</v>
      </c>
      <c r="D315" s="5">
        <f aca="true" t="shared" si="240" ref="D315:F316">D646</f>
        <v>179000</v>
      </c>
      <c r="E315" s="5">
        <f t="shared" si="240"/>
        <v>0</v>
      </c>
      <c r="F315" s="5">
        <f t="shared" si="240"/>
        <v>179000</v>
      </c>
      <c r="G315" s="5">
        <f aca="true" t="shared" si="241" ref="G315:I316">G646</f>
        <v>0</v>
      </c>
      <c r="H315" s="5">
        <f t="shared" si="241"/>
        <v>0</v>
      </c>
      <c r="I315" s="5">
        <f t="shared" si="241"/>
        <v>0</v>
      </c>
    </row>
    <row r="316" spans="1:9" ht="12.75">
      <c r="A316" s="7" t="s">
        <v>111</v>
      </c>
      <c r="B316" s="4" t="s">
        <v>112</v>
      </c>
      <c r="C316" s="5">
        <f>C647</f>
        <v>0</v>
      </c>
      <c r="D316" s="5">
        <f t="shared" si="240"/>
        <v>0</v>
      </c>
      <c r="E316" s="5">
        <f t="shared" si="240"/>
        <v>0</v>
      </c>
      <c r="F316" s="5">
        <f t="shared" si="240"/>
        <v>0</v>
      </c>
      <c r="G316" s="5">
        <f t="shared" si="241"/>
        <v>0</v>
      </c>
      <c r="H316" s="5">
        <f t="shared" si="241"/>
        <v>0</v>
      </c>
      <c r="I316" s="5">
        <f t="shared" si="241"/>
        <v>0</v>
      </c>
    </row>
    <row r="317" spans="1:9" ht="25.5">
      <c r="A317" s="7" t="s">
        <v>338</v>
      </c>
      <c r="B317" s="4" t="s">
        <v>142</v>
      </c>
      <c r="C317" s="5">
        <f aca="true" t="shared" si="242" ref="C317:I317">C319+C359</f>
        <v>0</v>
      </c>
      <c r="D317" s="5">
        <f t="shared" si="242"/>
        <v>646408000</v>
      </c>
      <c r="E317" s="5">
        <f t="shared" si="242"/>
        <v>2324000</v>
      </c>
      <c r="F317" s="5">
        <f t="shared" si="242"/>
        <v>648732000</v>
      </c>
      <c r="G317" s="5">
        <f t="shared" si="242"/>
        <v>728789000</v>
      </c>
      <c r="H317" s="5">
        <f t="shared" si="242"/>
        <v>686772000</v>
      </c>
      <c r="I317" s="5">
        <f t="shared" si="242"/>
        <v>694253000</v>
      </c>
    </row>
    <row r="318" spans="1:9" ht="12.75">
      <c r="A318" s="7" t="s">
        <v>339</v>
      </c>
      <c r="B318" s="4" t="s">
        <v>144</v>
      </c>
      <c r="C318" s="5">
        <f aca="true" t="shared" si="243" ref="C318:I318">C319-C327</f>
        <v>0</v>
      </c>
      <c r="D318" s="5">
        <f t="shared" si="243"/>
        <v>381700000</v>
      </c>
      <c r="E318" s="5">
        <f t="shared" si="243"/>
        <v>2324000</v>
      </c>
      <c r="F318" s="5">
        <f t="shared" si="243"/>
        <v>384024000</v>
      </c>
      <c r="G318" s="5">
        <f t="shared" si="243"/>
        <v>379151000</v>
      </c>
      <c r="H318" s="5">
        <f t="shared" si="243"/>
        <v>386730000</v>
      </c>
      <c r="I318" s="5">
        <f t="shared" si="243"/>
        <v>393129000</v>
      </c>
    </row>
    <row r="319" spans="1:9" ht="12.75">
      <c r="A319" s="7" t="s">
        <v>145</v>
      </c>
      <c r="B319" s="4" t="s">
        <v>6</v>
      </c>
      <c r="C319" s="5">
        <f aca="true" t="shared" si="244" ref="C319:I319">C320+C334</f>
        <v>0</v>
      </c>
      <c r="D319" s="5">
        <f t="shared" si="244"/>
        <v>533283000</v>
      </c>
      <c r="E319" s="5">
        <f t="shared" si="244"/>
        <v>2324000</v>
      </c>
      <c r="F319" s="5">
        <f t="shared" si="244"/>
        <v>535607000</v>
      </c>
      <c r="G319" s="5">
        <f t="shared" si="244"/>
        <v>590260000</v>
      </c>
      <c r="H319" s="5">
        <f t="shared" si="244"/>
        <v>544365000</v>
      </c>
      <c r="I319" s="5">
        <f t="shared" si="244"/>
        <v>548572000</v>
      </c>
    </row>
    <row r="320" spans="1:9" ht="12.75">
      <c r="A320" s="7" t="s">
        <v>146</v>
      </c>
      <c r="B320" s="4" t="s">
        <v>147</v>
      </c>
      <c r="C320" s="5">
        <f aca="true" t="shared" si="245" ref="C320:I320">C321+C326</f>
        <v>0</v>
      </c>
      <c r="D320" s="5">
        <f t="shared" si="245"/>
        <v>248444000</v>
      </c>
      <c r="E320" s="5">
        <f t="shared" si="245"/>
        <v>0</v>
      </c>
      <c r="F320" s="5">
        <f t="shared" si="245"/>
        <v>248444000</v>
      </c>
      <c r="G320" s="5">
        <f t="shared" si="245"/>
        <v>318376000</v>
      </c>
      <c r="H320" s="5">
        <f t="shared" si="245"/>
        <v>264952000</v>
      </c>
      <c r="I320" s="5">
        <f t="shared" si="245"/>
        <v>262803000</v>
      </c>
    </row>
    <row r="321" spans="1:9" ht="25.5">
      <c r="A321" s="7" t="s">
        <v>148</v>
      </c>
      <c r="B321" s="4" t="s">
        <v>149</v>
      </c>
      <c r="C321" s="5">
        <f aca="true" t="shared" si="246" ref="C321:I322">C322</f>
        <v>0</v>
      </c>
      <c r="D321" s="5">
        <f t="shared" si="246"/>
        <v>95761000</v>
      </c>
      <c r="E321" s="5">
        <f t="shared" si="246"/>
        <v>0</v>
      </c>
      <c r="F321" s="5">
        <f t="shared" si="246"/>
        <v>95761000</v>
      </c>
      <c r="G321" s="5">
        <f t="shared" si="246"/>
        <v>105455000</v>
      </c>
      <c r="H321" s="5">
        <f t="shared" si="246"/>
        <v>105455000</v>
      </c>
      <c r="I321" s="5">
        <f t="shared" si="246"/>
        <v>105455000</v>
      </c>
    </row>
    <row r="322" spans="1:9" ht="25.5">
      <c r="A322" s="7" t="s">
        <v>150</v>
      </c>
      <c r="B322" s="4" t="s">
        <v>151</v>
      </c>
      <c r="C322" s="5">
        <f t="shared" si="246"/>
        <v>0</v>
      </c>
      <c r="D322" s="5">
        <f t="shared" si="246"/>
        <v>95761000</v>
      </c>
      <c r="E322" s="5">
        <f t="shared" si="246"/>
        <v>0</v>
      </c>
      <c r="F322" s="5">
        <f t="shared" si="246"/>
        <v>95761000</v>
      </c>
      <c r="G322" s="5">
        <f t="shared" si="246"/>
        <v>105455000</v>
      </c>
      <c r="H322" s="5">
        <f t="shared" si="246"/>
        <v>105455000</v>
      </c>
      <c r="I322" s="5">
        <f t="shared" si="246"/>
        <v>105455000</v>
      </c>
    </row>
    <row r="323" spans="1:9" ht="12.75">
      <c r="A323" s="7" t="s">
        <v>152</v>
      </c>
      <c r="B323" s="4" t="s">
        <v>153</v>
      </c>
      <c r="C323" s="5">
        <f aca="true" t="shared" si="247" ref="C323:I323">C324+C325</f>
        <v>0</v>
      </c>
      <c r="D323" s="5">
        <f t="shared" si="247"/>
        <v>95761000</v>
      </c>
      <c r="E323" s="5">
        <f t="shared" si="247"/>
        <v>0</v>
      </c>
      <c r="F323" s="5">
        <f t="shared" si="247"/>
        <v>95761000</v>
      </c>
      <c r="G323" s="5">
        <f t="shared" si="247"/>
        <v>105455000</v>
      </c>
      <c r="H323" s="5">
        <f t="shared" si="247"/>
        <v>105455000</v>
      </c>
      <c r="I323" s="5">
        <f t="shared" si="247"/>
        <v>105455000</v>
      </c>
    </row>
    <row r="324" spans="1:9" ht="12.75">
      <c r="A324" s="7" t="s">
        <v>154</v>
      </c>
      <c r="B324" s="4" t="s">
        <v>155</v>
      </c>
      <c r="C324" s="5">
        <f>'sursa 02'!C284</f>
        <v>0</v>
      </c>
      <c r="D324" s="5">
        <f>'sursa 02'!D284</f>
        <v>84002000</v>
      </c>
      <c r="E324" s="5">
        <f>'sursa 02'!E284</f>
        <v>0</v>
      </c>
      <c r="F324" s="5">
        <f>'sursa 02'!F284</f>
        <v>84002000</v>
      </c>
      <c r="G324" s="5">
        <f>'sursa 02'!G284</f>
        <v>93294000</v>
      </c>
      <c r="H324" s="5">
        <f>'sursa 02'!H284</f>
        <v>93294000</v>
      </c>
      <c r="I324" s="5">
        <f>'sursa 02'!I284</f>
        <v>93294000</v>
      </c>
    </row>
    <row r="325" spans="1:9" ht="25.5">
      <c r="A325" s="7" t="s">
        <v>156</v>
      </c>
      <c r="B325" s="4" t="s">
        <v>157</v>
      </c>
      <c r="C325" s="5">
        <f>'sursa 02'!C285</f>
        <v>0</v>
      </c>
      <c r="D325" s="5">
        <f>'sursa 02'!D285</f>
        <v>11759000</v>
      </c>
      <c r="E325" s="5">
        <f>'sursa 02'!E285</f>
        <v>0</v>
      </c>
      <c r="F325" s="5">
        <f>'sursa 02'!F285</f>
        <v>11759000</v>
      </c>
      <c r="G325" s="5">
        <f>'sursa 02'!G285</f>
        <v>12161000</v>
      </c>
      <c r="H325" s="5">
        <f>'sursa 02'!H285</f>
        <v>12161000</v>
      </c>
      <c r="I325" s="5">
        <f>'sursa 02'!I285</f>
        <v>12161000</v>
      </c>
    </row>
    <row r="326" spans="1:9" ht="25.5">
      <c r="A326" s="7" t="s">
        <v>158</v>
      </c>
      <c r="B326" s="4" t="s">
        <v>159</v>
      </c>
      <c r="C326" s="5">
        <f aca="true" t="shared" si="248" ref="C326:I326">C327+C331</f>
        <v>0</v>
      </c>
      <c r="D326" s="5">
        <f t="shared" si="248"/>
        <v>152683000</v>
      </c>
      <c r="E326" s="5">
        <f t="shared" si="248"/>
        <v>0</v>
      </c>
      <c r="F326" s="5">
        <f t="shared" si="248"/>
        <v>152683000</v>
      </c>
      <c r="G326" s="5">
        <f t="shared" si="248"/>
        <v>212921000</v>
      </c>
      <c r="H326" s="5">
        <f t="shared" si="248"/>
        <v>159497000</v>
      </c>
      <c r="I326" s="5">
        <f t="shared" si="248"/>
        <v>157348000</v>
      </c>
    </row>
    <row r="327" spans="1:9" ht="25.5">
      <c r="A327" s="7" t="s">
        <v>160</v>
      </c>
      <c r="B327" s="4" t="s">
        <v>161</v>
      </c>
      <c r="C327" s="5">
        <f aca="true" t="shared" si="249" ref="C327:I327">C328+C329+C330</f>
        <v>0</v>
      </c>
      <c r="D327" s="5">
        <f t="shared" si="249"/>
        <v>151583000</v>
      </c>
      <c r="E327" s="5">
        <f t="shared" si="249"/>
        <v>0</v>
      </c>
      <c r="F327" s="5">
        <f t="shared" si="249"/>
        <v>151583000</v>
      </c>
      <c r="G327" s="5">
        <f t="shared" si="249"/>
        <v>211109000</v>
      </c>
      <c r="H327" s="5">
        <f t="shared" si="249"/>
        <v>157635000</v>
      </c>
      <c r="I327" s="5">
        <f t="shared" si="249"/>
        <v>155443000</v>
      </c>
    </row>
    <row r="328" spans="1:9" ht="25.5">
      <c r="A328" s="7" t="s">
        <v>162</v>
      </c>
      <c r="B328" s="4" t="s">
        <v>163</v>
      </c>
      <c r="C328" s="5">
        <f>'sursa 02'!C288</f>
        <v>0</v>
      </c>
      <c r="D328" s="5">
        <f>'sursa 02'!D288</f>
        <v>56600000</v>
      </c>
      <c r="E328" s="5">
        <f>'sursa 02'!E288</f>
        <v>0</v>
      </c>
      <c r="F328" s="5">
        <f>'sursa 02'!F288</f>
        <v>56600000</v>
      </c>
      <c r="G328" s="5">
        <f>'sursa 02'!G288</f>
        <v>77512000</v>
      </c>
      <c r="H328" s="5">
        <f>'sursa 02'!H288</f>
        <v>77561000</v>
      </c>
      <c r="I328" s="5">
        <f>'sursa 02'!I288</f>
        <v>77607000</v>
      </c>
    </row>
    <row r="329" spans="1:9" ht="12.75">
      <c r="A329" s="7" t="s">
        <v>164</v>
      </c>
      <c r="B329" s="4" t="s">
        <v>165</v>
      </c>
      <c r="C329" s="5">
        <f>'sursa 02'!C289</f>
        <v>0</v>
      </c>
      <c r="D329" s="5">
        <f>'sursa 02'!D289</f>
        <v>14000000</v>
      </c>
      <c r="E329" s="5">
        <f>'sursa 02'!E289</f>
        <v>0</v>
      </c>
      <c r="F329" s="5">
        <f>'sursa 02'!F289</f>
        <v>14000000</v>
      </c>
      <c r="G329" s="5">
        <f>'sursa 02'!G289</f>
        <v>7678000</v>
      </c>
      <c r="H329" s="5">
        <f>'sursa 02'!H289</f>
        <v>7678000</v>
      </c>
      <c r="I329" s="5">
        <f>'sursa 02'!I289</f>
        <v>7678000</v>
      </c>
    </row>
    <row r="330" spans="1:9" ht="25.5">
      <c r="A330" s="7" t="s">
        <v>166</v>
      </c>
      <c r="B330" s="4" t="s">
        <v>167</v>
      </c>
      <c r="C330" s="5">
        <f>'sursa 02'!C290</f>
        <v>0</v>
      </c>
      <c r="D330" s="5">
        <f>'sursa 02'!D290</f>
        <v>80983000</v>
      </c>
      <c r="E330" s="5">
        <f>'sursa 02'!E290</f>
        <v>0</v>
      </c>
      <c r="F330" s="5">
        <f>'sursa 02'!F290</f>
        <v>80983000</v>
      </c>
      <c r="G330" s="5">
        <f>'sursa 02'!G290</f>
        <v>125919000</v>
      </c>
      <c r="H330" s="5">
        <f>'sursa 02'!H290</f>
        <v>72396000</v>
      </c>
      <c r="I330" s="5">
        <f>'sursa 02'!I290</f>
        <v>70158000</v>
      </c>
    </row>
    <row r="331" spans="1:9" ht="25.5">
      <c r="A331" s="7" t="s">
        <v>168</v>
      </c>
      <c r="B331" s="4" t="s">
        <v>169</v>
      </c>
      <c r="C331" s="5">
        <f aca="true" t="shared" si="250" ref="C331:I331">C332+C333</f>
        <v>0</v>
      </c>
      <c r="D331" s="5">
        <f t="shared" si="250"/>
        <v>1100000</v>
      </c>
      <c r="E331" s="5">
        <f t="shared" si="250"/>
        <v>0</v>
      </c>
      <c r="F331" s="5">
        <f t="shared" si="250"/>
        <v>1100000</v>
      </c>
      <c r="G331" s="5">
        <f t="shared" si="250"/>
        <v>1812000</v>
      </c>
      <c r="H331" s="5">
        <f t="shared" si="250"/>
        <v>1862000</v>
      </c>
      <c r="I331" s="5">
        <f t="shared" si="250"/>
        <v>1905000</v>
      </c>
    </row>
    <row r="332" spans="1:9" ht="12.75">
      <c r="A332" s="7" t="s">
        <v>170</v>
      </c>
      <c r="B332" s="4" t="s">
        <v>171</v>
      </c>
      <c r="C332" s="5">
        <f>'sursa 02'!C292</f>
        <v>0</v>
      </c>
      <c r="D332" s="5">
        <f>'sursa 02'!D292</f>
        <v>100000</v>
      </c>
      <c r="E332" s="5">
        <f>'sursa 02'!E292</f>
        <v>0</v>
      </c>
      <c r="F332" s="5">
        <f>'sursa 02'!F292</f>
        <v>100000</v>
      </c>
      <c r="G332" s="5">
        <f>'sursa 02'!G292</f>
        <v>213000</v>
      </c>
      <c r="H332" s="5">
        <f>'sursa 02'!H292</f>
        <v>219000</v>
      </c>
      <c r="I332" s="5">
        <f>'sursa 02'!I292</f>
        <v>224000</v>
      </c>
    </row>
    <row r="333" spans="1:9" ht="25.5">
      <c r="A333" s="7" t="s">
        <v>172</v>
      </c>
      <c r="B333" s="4" t="s">
        <v>173</v>
      </c>
      <c r="C333" s="5">
        <f>'sursa 02'!C293</f>
        <v>0</v>
      </c>
      <c r="D333" s="5">
        <f>'sursa 02'!D293</f>
        <v>1000000</v>
      </c>
      <c r="E333" s="5">
        <f>'sursa 02'!E293</f>
        <v>0</v>
      </c>
      <c r="F333" s="5">
        <f>'sursa 02'!F293</f>
        <v>1000000</v>
      </c>
      <c r="G333" s="5">
        <f>'sursa 02'!G293</f>
        <v>1599000</v>
      </c>
      <c r="H333" s="5">
        <f>'sursa 02'!H293</f>
        <v>1643000</v>
      </c>
      <c r="I333" s="5">
        <f>'sursa 02'!I293</f>
        <v>1681000</v>
      </c>
    </row>
    <row r="334" spans="1:9" ht="12.75">
      <c r="A334" s="7" t="s">
        <v>174</v>
      </c>
      <c r="B334" s="4" t="s">
        <v>8</v>
      </c>
      <c r="C334" s="5">
        <f aca="true" t="shared" si="251" ref="C334:I334">C335+C339</f>
        <v>0</v>
      </c>
      <c r="D334" s="5">
        <f t="shared" si="251"/>
        <v>284839000</v>
      </c>
      <c r="E334" s="5">
        <f t="shared" si="251"/>
        <v>2324000</v>
      </c>
      <c r="F334" s="5">
        <f t="shared" si="251"/>
        <v>287163000</v>
      </c>
      <c r="G334" s="5">
        <f t="shared" si="251"/>
        <v>271884000</v>
      </c>
      <c r="H334" s="5">
        <f t="shared" si="251"/>
        <v>279413000</v>
      </c>
      <c r="I334" s="5">
        <f t="shared" si="251"/>
        <v>285769000</v>
      </c>
    </row>
    <row r="335" spans="1:9" ht="12.75">
      <c r="A335" s="7" t="s">
        <v>175</v>
      </c>
      <c r="B335" s="4" t="s">
        <v>10</v>
      </c>
      <c r="C335" s="5">
        <f aca="true" t="shared" si="252" ref="C335:I337">C336</f>
        <v>0</v>
      </c>
      <c r="D335" s="5">
        <f t="shared" si="252"/>
        <v>1040000</v>
      </c>
      <c r="E335" s="5">
        <f t="shared" si="252"/>
        <v>0</v>
      </c>
      <c r="F335" s="5">
        <f t="shared" si="252"/>
        <v>1040000</v>
      </c>
      <c r="G335" s="5">
        <f t="shared" si="252"/>
        <v>1409000</v>
      </c>
      <c r="H335" s="5">
        <f t="shared" si="252"/>
        <v>1449000</v>
      </c>
      <c r="I335" s="5">
        <f t="shared" si="252"/>
        <v>1482000</v>
      </c>
    </row>
    <row r="336" spans="1:9" ht="12.75">
      <c r="A336" s="7" t="s">
        <v>176</v>
      </c>
      <c r="B336" s="4" t="s">
        <v>177</v>
      </c>
      <c r="C336" s="5">
        <f t="shared" si="252"/>
        <v>0</v>
      </c>
      <c r="D336" s="5">
        <f t="shared" si="252"/>
        <v>1040000</v>
      </c>
      <c r="E336" s="5">
        <f t="shared" si="252"/>
        <v>0</v>
      </c>
      <c r="F336" s="5">
        <f t="shared" si="252"/>
        <v>1040000</v>
      </c>
      <c r="G336" s="5">
        <f t="shared" si="252"/>
        <v>1409000</v>
      </c>
      <c r="H336" s="5">
        <f t="shared" si="252"/>
        <v>1449000</v>
      </c>
      <c r="I336" s="5">
        <f t="shared" si="252"/>
        <v>1482000</v>
      </c>
    </row>
    <row r="337" spans="1:9" ht="12.75">
      <c r="A337" s="7" t="s">
        <v>178</v>
      </c>
      <c r="B337" s="4" t="s">
        <v>179</v>
      </c>
      <c r="C337" s="5">
        <f t="shared" si="252"/>
        <v>0</v>
      </c>
      <c r="D337" s="5">
        <f t="shared" si="252"/>
        <v>1040000</v>
      </c>
      <c r="E337" s="5">
        <f t="shared" si="252"/>
        <v>0</v>
      </c>
      <c r="F337" s="5">
        <f t="shared" si="252"/>
        <v>1040000</v>
      </c>
      <c r="G337" s="5">
        <f t="shared" si="252"/>
        <v>1409000</v>
      </c>
      <c r="H337" s="5">
        <f t="shared" si="252"/>
        <v>1449000</v>
      </c>
      <c r="I337" s="5">
        <f t="shared" si="252"/>
        <v>1482000</v>
      </c>
    </row>
    <row r="338" spans="1:9" ht="12.75">
      <c r="A338" s="7" t="s">
        <v>15</v>
      </c>
      <c r="B338" s="4" t="s">
        <v>180</v>
      </c>
      <c r="C338" s="5">
        <f>'sursa 02'!C298+'sursa 10'!C98</f>
        <v>0</v>
      </c>
      <c r="D338" s="5">
        <f>'sursa 02'!D298+'sursa 10'!D98</f>
        <v>1040000</v>
      </c>
      <c r="E338" s="5">
        <f>'sursa 02'!E298+'sursa 10'!E98</f>
        <v>0</v>
      </c>
      <c r="F338" s="5">
        <f>'sursa 02'!F298+'sursa 10'!F98</f>
        <v>1040000</v>
      </c>
      <c r="G338" s="5">
        <f>'sursa 02'!G298+'sursa 10'!G98</f>
        <v>1409000</v>
      </c>
      <c r="H338" s="5">
        <f>'sursa 02'!H298+'sursa 10'!H98</f>
        <v>1449000</v>
      </c>
      <c r="I338" s="5">
        <f>'sursa 02'!I298+'sursa 10'!I98</f>
        <v>1482000</v>
      </c>
    </row>
    <row r="339" spans="1:9" ht="25.5">
      <c r="A339" s="7" t="s">
        <v>181</v>
      </c>
      <c r="B339" s="4" t="s">
        <v>18</v>
      </c>
      <c r="C339" s="5">
        <f aca="true" t="shared" si="253" ref="C339:I339">C340+C349+C352+C355</f>
        <v>0</v>
      </c>
      <c r="D339" s="5">
        <f t="shared" si="253"/>
        <v>283799000</v>
      </c>
      <c r="E339" s="5">
        <f t="shared" si="253"/>
        <v>2324000</v>
      </c>
      <c r="F339" s="5">
        <f t="shared" si="253"/>
        <v>286123000</v>
      </c>
      <c r="G339" s="5">
        <f t="shared" si="253"/>
        <v>270475000</v>
      </c>
      <c r="H339" s="5">
        <f t="shared" si="253"/>
        <v>277964000</v>
      </c>
      <c r="I339" s="5">
        <f t="shared" si="253"/>
        <v>284287000</v>
      </c>
    </row>
    <row r="340" spans="1:9" ht="38.25">
      <c r="A340" s="7" t="s">
        <v>340</v>
      </c>
      <c r="B340" s="4" t="s">
        <v>183</v>
      </c>
      <c r="C340" s="5">
        <f aca="true" t="shared" si="254" ref="C340:I340">C341+C343+C344+C345+C347+C348+C342+C346</f>
        <v>0</v>
      </c>
      <c r="D340" s="5">
        <f t="shared" si="254"/>
        <v>229537000</v>
      </c>
      <c r="E340" s="5">
        <f t="shared" si="254"/>
        <v>2310000</v>
      </c>
      <c r="F340" s="5">
        <f t="shared" si="254"/>
        <v>231847000</v>
      </c>
      <c r="G340" s="5">
        <f t="shared" si="254"/>
        <v>276038000</v>
      </c>
      <c r="H340" s="5">
        <f t="shared" si="254"/>
        <v>283683000</v>
      </c>
      <c r="I340" s="5">
        <f t="shared" si="254"/>
        <v>290139000</v>
      </c>
    </row>
    <row r="341" spans="1:9" ht="15">
      <c r="A341" s="7" t="s">
        <v>21</v>
      </c>
      <c r="B341" s="4" t="s">
        <v>22</v>
      </c>
      <c r="C341" s="5">
        <f>'sursa 10'!C101</f>
        <v>0</v>
      </c>
      <c r="D341" s="5">
        <f>'sursa 10'!D101</f>
        <v>2485000</v>
      </c>
      <c r="E341" s="5">
        <f>'sursa 10'!E101</f>
        <v>0</v>
      </c>
      <c r="F341" s="5">
        <f>'sursa 10'!F101</f>
        <v>2485000</v>
      </c>
      <c r="G341" s="5">
        <f>'sursa 10'!G101</f>
        <v>3186000</v>
      </c>
      <c r="H341" s="5">
        <f>'sursa 10'!H101</f>
        <v>3275000</v>
      </c>
      <c r="I341" s="5">
        <f>'sursa 10'!I101</f>
        <v>3350000</v>
      </c>
    </row>
    <row r="342" spans="1:9" ht="26.25">
      <c r="A342" s="7" t="s">
        <v>377</v>
      </c>
      <c r="B342" s="4" t="s">
        <v>378</v>
      </c>
      <c r="C342" s="5">
        <f>'sursa 10'!C102</f>
        <v>0</v>
      </c>
      <c r="D342" s="5">
        <f>'sursa 10'!D102</f>
        <v>3000</v>
      </c>
      <c r="E342" s="5">
        <f>'sursa 10'!E102</f>
        <v>0</v>
      </c>
      <c r="F342" s="5">
        <f>'sursa 10'!F102</f>
        <v>3000</v>
      </c>
      <c r="G342" s="5">
        <f>'sursa 10'!G102</f>
        <v>3000</v>
      </c>
      <c r="H342" s="5">
        <f>'sursa 10'!H102</f>
        <v>3000</v>
      </c>
      <c r="I342" s="5">
        <f>'sursa 10'!I102</f>
        <v>3000</v>
      </c>
    </row>
    <row r="343" spans="1:9" ht="12.75">
      <c r="A343" s="7" t="s">
        <v>341</v>
      </c>
      <c r="B343" s="4" t="s">
        <v>185</v>
      </c>
      <c r="C343" s="5">
        <f>'sursa 02'!C301</f>
        <v>0</v>
      </c>
      <c r="D343" s="5">
        <f>'sursa 02'!D301</f>
        <v>3000000</v>
      </c>
      <c r="E343" s="5">
        <f>'sursa 02'!E301</f>
        <v>0</v>
      </c>
      <c r="F343" s="5">
        <f>'sursa 02'!F301</f>
        <v>3000000</v>
      </c>
      <c r="G343" s="5">
        <f>'sursa 02'!G301</f>
        <v>3000000</v>
      </c>
      <c r="H343" s="5">
        <f>'sursa 02'!H301</f>
        <v>3000000</v>
      </c>
      <c r="I343" s="5">
        <f>'sursa 02'!I301</f>
        <v>3000000</v>
      </c>
    </row>
    <row r="344" spans="1:9" ht="15">
      <c r="A344" s="7" t="s">
        <v>23</v>
      </c>
      <c r="B344" s="4" t="s">
        <v>24</v>
      </c>
      <c r="C344" s="5">
        <f>'sursa 10'!C103</f>
        <v>0</v>
      </c>
      <c r="D344" s="5">
        <f>'sursa 10'!D103</f>
        <v>77000</v>
      </c>
      <c r="E344" s="5">
        <f>'sursa 10'!E103</f>
        <v>0</v>
      </c>
      <c r="F344" s="5">
        <f>'sursa 10'!F103</f>
        <v>77000</v>
      </c>
      <c r="G344" s="5">
        <f>'sursa 10'!G103</f>
        <v>0</v>
      </c>
      <c r="H344" s="5">
        <f>'sursa 10'!H103</f>
        <v>0</v>
      </c>
      <c r="I344" s="5">
        <f>'sursa 10'!I103</f>
        <v>0</v>
      </c>
    </row>
    <row r="345" spans="1:9" ht="26.25">
      <c r="A345" s="7" t="s">
        <v>25</v>
      </c>
      <c r="B345" s="4" t="s">
        <v>26</v>
      </c>
      <c r="C345" s="5">
        <f>'sursa 10'!C104</f>
        <v>0</v>
      </c>
      <c r="D345" s="5">
        <f>'sursa 10'!D104</f>
        <v>159519000</v>
      </c>
      <c r="E345" s="5">
        <f>'sursa 10'!E104</f>
        <v>2310000</v>
      </c>
      <c r="F345" s="5">
        <f>'sursa 10'!F104</f>
        <v>161829000</v>
      </c>
      <c r="G345" s="5">
        <f>'sursa 10'!G104</f>
        <v>211311000</v>
      </c>
      <c r="H345" s="5">
        <f>'sursa 10'!H104</f>
        <v>217228000</v>
      </c>
      <c r="I345" s="5">
        <f>'sursa 10'!I104</f>
        <v>222224000</v>
      </c>
    </row>
    <row r="346" spans="1:9" ht="25.5">
      <c r="A346" s="7" t="s">
        <v>394</v>
      </c>
      <c r="B346" s="4" t="s">
        <v>395</v>
      </c>
      <c r="C346" s="5">
        <f>'sursa 02'!C302</f>
        <v>0</v>
      </c>
      <c r="D346" s="5">
        <f>'sursa 02'!D302</f>
        <v>0</v>
      </c>
      <c r="E346" s="5">
        <f>'sursa 02'!E302</f>
        <v>0</v>
      </c>
      <c r="F346" s="5">
        <f>'sursa 02'!F302</f>
        <v>0</v>
      </c>
      <c r="G346" s="5">
        <f>'sursa 02'!G302</f>
        <v>0</v>
      </c>
      <c r="H346" s="5">
        <f>'sursa 02'!H302</f>
        <v>0</v>
      </c>
      <c r="I346" s="5">
        <f>'sursa 02'!I302</f>
        <v>0</v>
      </c>
    </row>
    <row r="347" spans="1:9" ht="26.25">
      <c r="A347" s="7" t="s">
        <v>27</v>
      </c>
      <c r="B347" s="4" t="s">
        <v>28</v>
      </c>
      <c r="C347" s="5">
        <f>'sursa 10'!C105</f>
        <v>0</v>
      </c>
      <c r="D347" s="5">
        <f>'sursa 10'!D105</f>
        <v>61933000</v>
      </c>
      <c r="E347" s="5">
        <f>'sursa 10'!E105</f>
        <v>0</v>
      </c>
      <c r="F347" s="5">
        <f>'sursa 10'!F105</f>
        <v>61933000</v>
      </c>
      <c r="G347" s="5">
        <f>'sursa 10'!G105</f>
        <v>55267000</v>
      </c>
      <c r="H347" s="5">
        <f>'sursa 10'!H105</f>
        <v>56815000</v>
      </c>
      <c r="I347" s="5">
        <f>'sursa 10'!I105</f>
        <v>58122000</v>
      </c>
    </row>
    <row r="348" spans="1:9" ht="15">
      <c r="A348" s="7" t="s">
        <v>29</v>
      </c>
      <c r="B348" s="4" t="s">
        <v>30</v>
      </c>
      <c r="C348" s="5">
        <f>'sursa 10'!C106</f>
        <v>0</v>
      </c>
      <c r="D348" s="5">
        <f>'sursa 10'!D106</f>
        <v>2520000</v>
      </c>
      <c r="E348" s="5">
        <f>'sursa 10'!E106</f>
        <v>0</v>
      </c>
      <c r="F348" s="5">
        <f>'sursa 10'!F106</f>
        <v>2520000</v>
      </c>
      <c r="G348" s="5">
        <f>'sursa 10'!G106</f>
        <v>3271000</v>
      </c>
      <c r="H348" s="5">
        <f>'sursa 10'!H106</f>
        <v>3362000</v>
      </c>
      <c r="I348" s="5">
        <f>'sursa 10'!I106</f>
        <v>3440000</v>
      </c>
    </row>
    <row r="349" spans="1:9" ht="12.75">
      <c r="A349" s="7" t="s">
        <v>186</v>
      </c>
      <c r="B349" s="4" t="s">
        <v>187</v>
      </c>
      <c r="C349" s="5">
        <f aca="true" t="shared" si="255" ref="C349:I350">C350</f>
        <v>0</v>
      </c>
      <c r="D349" s="5">
        <f t="shared" si="255"/>
        <v>11000</v>
      </c>
      <c r="E349" s="5">
        <f t="shared" si="255"/>
        <v>0</v>
      </c>
      <c r="F349" s="5">
        <f t="shared" si="255"/>
        <v>11000</v>
      </c>
      <c r="G349" s="5">
        <f t="shared" si="255"/>
        <v>0</v>
      </c>
      <c r="H349" s="5">
        <f t="shared" si="255"/>
        <v>0</v>
      </c>
      <c r="I349" s="5">
        <f t="shared" si="255"/>
        <v>0</v>
      </c>
    </row>
    <row r="350" spans="1:9" ht="25.5">
      <c r="A350" s="7" t="s">
        <v>188</v>
      </c>
      <c r="B350" s="4" t="s">
        <v>189</v>
      </c>
      <c r="C350" s="5">
        <f t="shared" si="255"/>
        <v>0</v>
      </c>
      <c r="D350" s="5">
        <f t="shared" si="255"/>
        <v>11000</v>
      </c>
      <c r="E350" s="5">
        <f t="shared" si="255"/>
        <v>0</v>
      </c>
      <c r="F350" s="5">
        <f t="shared" si="255"/>
        <v>11000</v>
      </c>
      <c r="G350" s="5">
        <f t="shared" si="255"/>
        <v>0</v>
      </c>
      <c r="H350" s="5">
        <f t="shared" si="255"/>
        <v>0</v>
      </c>
      <c r="I350" s="5">
        <f t="shared" si="255"/>
        <v>0</v>
      </c>
    </row>
    <row r="351" spans="1:9" ht="25.5">
      <c r="A351" s="7" t="s">
        <v>190</v>
      </c>
      <c r="B351" s="4" t="s">
        <v>191</v>
      </c>
      <c r="C351" s="5">
        <f>'sursa 02'!C305</f>
        <v>0</v>
      </c>
      <c r="D351" s="5">
        <f>'sursa 02'!D305</f>
        <v>11000</v>
      </c>
      <c r="E351" s="5">
        <f>'sursa 02'!E305</f>
        <v>0</v>
      </c>
      <c r="F351" s="5">
        <f>'sursa 02'!F305</f>
        <v>11000</v>
      </c>
      <c r="G351" s="5">
        <f>'sursa 02'!G305</f>
        <v>0</v>
      </c>
      <c r="H351" s="5">
        <f>'sursa 02'!H305</f>
        <v>0</v>
      </c>
      <c r="I351" s="5">
        <f>'sursa 02'!I305</f>
        <v>0</v>
      </c>
    </row>
    <row r="352" spans="1:9" ht="25.5">
      <c r="A352" s="7" t="s">
        <v>342</v>
      </c>
      <c r="B352" s="4" t="s">
        <v>193</v>
      </c>
      <c r="C352" s="5">
        <f>C354</f>
        <v>0</v>
      </c>
      <c r="D352" s="5">
        <f aca="true" t="shared" si="256" ref="D352:I352">D354+D353</f>
        <v>63941000</v>
      </c>
      <c r="E352" s="5">
        <f t="shared" si="256"/>
        <v>0</v>
      </c>
      <c r="F352" s="5">
        <f t="shared" si="256"/>
        <v>63941000</v>
      </c>
      <c r="G352" s="5">
        <f t="shared" si="256"/>
        <v>50000</v>
      </c>
      <c r="H352" s="5">
        <f t="shared" si="256"/>
        <v>50000</v>
      </c>
      <c r="I352" s="5">
        <f t="shared" si="256"/>
        <v>50000</v>
      </c>
    </row>
    <row r="353" spans="1:9" ht="12.75">
      <c r="A353" s="7" t="s">
        <v>408</v>
      </c>
      <c r="B353" s="4" t="s">
        <v>409</v>
      </c>
      <c r="C353" s="5">
        <v>51608000</v>
      </c>
      <c r="D353" s="5">
        <f>'sursa 02'!D307</f>
        <v>51608000</v>
      </c>
      <c r="E353" s="5">
        <f>'sursa 02'!E307</f>
        <v>0</v>
      </c>
      <c r="F353" s="5">
        <f>'sursa 02'!F307</f>
        <v>51608000</v>
      </c>
      <c r="G353" s="5">
        <f>'sursa 02'!G307</f>
        <v>0</v>
      </c>
      <c r="H353" s="5">
        <f>'sursa 02'!H307</f>
        <v>0</v>
      </c>
      <c r="I353" s="5">
        <f>'sursa 02'!I307</f>
        <v>0</v>
      </c>
    </row>
    <row r="354" spans="1:9" ht="12.75">
      <c r="A354" s="7" t="s">
        <v>194</v>
      </c>
      <c r="B354" s="4" t="s">
        <v>195</v>
      </c>
      <c r="C354" s="5">
        <f>'sursa 02'!C308</f>
        <v>0</v>
      </c>
      <c r="D354" s="5">
        <f>'sursa 02'!D308+'sursa 10'!D108</f>
        <v>12333000</v>
      </c>
      <c r="E354" s="5">
        <f>'sursa 02'!E308+'sursa 10'!E108</f>
        <v>0</v>
      </c>
      <c r="F354" s="5">
        <f>'sursa 02'!F308+'sursa 10'!F108</f>
        <v>12333000</v>
      </c>
      <c r="G354" s="5">
        <f>'sursa 02'!G308+'sursa 10'!G108</f>
        <v>50000</v>
      </c>
      <c r="H354" s="5">
        <f>'sursa 02'!H308+'sursa 10'!H108</f>
        <v>50000</v>
      </c>
      <c r="I354" s="5">
        <f>'sursa 02'!I308+'sursa 10'!I108</f>
        <v>50000</v>
      </c>
    </row>
    <row r="355" spans="1:9" ht="26.25">
      <c r="A355" s="7" t="s">
        <v>127</v>
      </c>
      <c r="B355" s="4" t="s">
        <v>32</v>
      </c>
      <c r="C355" s="5">
        <f aca="true" t="shared" si="257" ref="C355:I355">C356+C357+C358</f>
        <v>0</v>
      </c>
      <c r="D355" s="5">
        <f t="shared" si="257"/>
        <v>-9690000</v>
      </c>
      <c r="E355" s="5">
        <f t="shared" si="257"/>
        <v>14000</v>
      </c>
      <c r="F355" s="5">
        <f t="shared" si="257"/>
        <v>-9676000</v>
      </c>
      <c r="G355" s="5">
        <f t="shared" si="257"/>
        <v>-5613000</v>
      </c>
      <c r="H355" s="5">
        <f t="shared" si="257"/>
        <v>-5769000</v>
      </c>
      <c r="I355" s="5">
        <f t="shared" si="257"/>
        <v>-5902000</v>
      </c>
    </row>
    <row r="356" spans="1:9" ht="15">
      <c r="A356" s="7" t="s">
        <v>33</v>
      </c>
      <c r="B356" s="4" t="s">
        <v>34</v>
      </c>
      <c r="C356" s="5">
        <f>'sursa 10'!C110</f>
        <v>0</v>
      </c>
      <c r="D356" s="5">
        <f>'sursa 10'!D110</f>
        <v>1660000</v>
      </c>
      <c r="E356" s="5">
        <f>'sursa 10'!E110</f>
        <v>14000</v>
      </c>
      <c r="F356" s="5">
        <f>'sursa 10'!F110</f>
        <v>1674000</v>
      </c>
      <c r="G356" s="5">
        <f>'sursa 10'!G110</f>
        <v>0</v>
      </c>
      <c r="H356" s="5">
        <f>'sursa 10'!H110</f>
        <v>0</v>
      </c>
      <c r="I356" s="5">
        <f>'sursa 10'!I110</f>
        <v>0</v>
      </c>
    </row>
    <row r="357" spans="1:9" ht="26.25">
      <c r="A357" s="7" t="s">
        <v>128</v>
      </c>
      <c r="B357" s="4" t="s">
        <v>36</v>
      </c>
      <c r="C357" s="5">
        <f>'sursa 10'!C111+'sursa 02'!C310</f>
        <v>0</v>
      </c>
      <c r="D357" s="5">
        <f>'sursa 10'!D111+'sursa 02'!D310</f>
        <v>-11414000</v>
      </c>
      <c r="E357" s="5">
        <f>'sursa 10'!E111+'sursa 02'!E310</f>
        <v>0</v>
      </c>
      <c r="F357" s="5">
        <f>'sursa 10'!F111+'sursa 02'!F310</f>
        <v>-11414000</v>
      </c>
      <c r="G357" s="5">
        <f>'sursa 10'!G111+'sursa 02'!G310</f>
        <v>-5613000</v>
      </c>
      <c r="H357" s="5">
        <f>'sursa 10'!H111+'sursa 02'!H310</f>
        <v>-5769000</v>
      </c>
      <c r="I357" s="5">
        <f>'sursa 10'!I111+'sursa 02'!I310</f>
        <v>-5902000</v>
      </c>
    </row>
    <row r="358" spans="1:9" ht="15">
      <c r="A358" s="7" t="s">
        <v>39</v>
      </c>
      <c r="B358" s="4" t="s">
        <v>40</v>
      </c>
      <c r="C358" s="5">
        <f>'sursa 10'!C112</f>
        <v>0</v>
      </c>
      <c r="D358" s="5">
        <f>'sursa 10'!D112</f>
        <v>64000</v>
      </c>
      <c r="E358" s="5">
        <f>'sursa 10'!E112</f>
        <v>0</v>
      </c>
      <c r="F358" s="5">
        <f>'sursa 10'!F112</f>
        <v>64000</v>
      </c>
      <c r="G358" s="5">
        <f>'sursa 10'!G112</f>
        <v>0</v>
      </c>
      <c r="H358" s="5">
        <f>'sursa 10'!H112</f>
        <v>0</v>
      </c>
      <c r="I358" s="5">
        <f>'sursa 10'!I112</f>
        <v>0</v>
      </c>
    </row>
    <row r="359" spans="1:9" ht="12.75">
      <c r="A359" s="7" t="s">
        <v>47</v>
      </c>
      <c r="B359" s="4" t="s">
        <v>48</v>
      </c>
      <c r="C359" s="5">
        <f aca="true" t="shared" si="258" ref="C359:I359">C360</f>
        <v>0</v>
      </c>
      <c r="D359" s="5">
        <f t="shared" si="258"/>
        <v>113125000</v>
      </c>
      <c r="E359" s="5">
        <f t="shared" si="258"/>
        <v>0</v>
      </c>
      <c r="F359" s="5">
        <f t="shared" si="258"/>
        <v>113125000</v>
      </c>
      <c r="G359" s="5">
        <f t="shared" si="258"/>
        <v>138529000</v>
      </c>
      <c r="H359" s="5">
        <f t="shared" si="258"/>
        <v>142407000</v>
      </c>
      <c r="I359" s="5">
        <f t="shared" si="258"/>
        <v>145681000</v>
      </c>
    </row>
    <row r="360" spans="1:9" ht="25.5">
      <c r="A360" s="7" t="s">
        <v>196</v>
      </c>
      <c r="B360" s="4" t="s">
        <v>50</v>
      </c>
      <c r="C360" s="5">
        <f aca="true" t="shared" si="259" ref="C360:I360">C361+C366</f>
        <v>0</v>
      </c>
      <c r="D360" s="5">
        <f t="shared" si="259"/>
        <v>113125000</v>
      </c>
      <c r="E360" s="5">
        <f t="shared" si="259"/>
        <v>0</v>
      </c>
      <c r="F360" s="5">
        <f t="shared" si="259"/>
        <v>113125000</v>
      </c>
      <c r="G360" s="5">
        <f t="shared" si="259"/>
        <v>138529000</v>
      </c>
      <c r="H360" s="5">
        <f t="shared" si="259"/>
        <v>142407000</v>
      </c>
      <c r="I360" s="5">
        <f t="shared" si="259"/>
        <v>145681000</v>
      </c>
    </row>
    <row r="361" spans="1:9" ht="38.25">
      <c r="A361" s="7" t="s">
        <v>343</v>
      </c>
      <c r="B361" s="4" t="s">
        <v>198</v>
      </c>
      <c r="C361" s="5">
        <f aca="true" t="shared" si="260" ref="C361:I361">C362+C364+C363</f>
        <v>0</v>
      </c>
      <c r="D361" s="5">
        <f>D362+D364+D363+D365</f>
        <v>1692000</v>
      </c>
      <c r="E361" s="5">
        <f>E362+E364+E363+E365</f>
        <v>0</v>
      </c>
      <c r="F361" s="5">
        <f>F362+F364+F363+F365</f>
        <v>1692000</v>
      </c>
      <c r="G361" s="5">
        <f t="shared" si="260"/>
        <v>1283000</v>
      </c>
      <c r="H361" s="5">
        <f t="shared" si="260"/>
        <v>1319000</v>
      </c>
      <c r="I361" s="5">
        <f t="shared" si="260"/>
        <v>1349000</v>
      </c>
    </row>
    <row r="362" spans="1:9" ht="12.75">
      <c r="A362" s="7" t="s">
        <v>199</v>
      </c>
      <c r="B362" s="4" t="s">
        <v>200</v>
      </c>
      <c r="C362" s="5">
        <f>'sursa 02'!C314</f>
        <v>0</v>
      </c>
      <c r="D362" s="5">
        <f>'sursa 02'!D314</f>
        <v>876000</v>
      </c>
      <c r="E362" s="5">
        <f>'sursa 02'!E314</f>
        <v>0</v>
      </c>
      <c r="F362" s="5">
        <f>'sursa 02'!F314</f>
        <v>876000</v>
      </c>
      <c r="G362" s="5">
        <f>'sursa 02'!G314</f>
        <v>1283000</v>
      </c>
      <c r="H362" s="5">
        <f>'sursa 02'!H314</f>
        <v>1319000</v>
      </c>
      <c r="I362" s="5">
        <f>'sursa 02'!I314</f>
        <v>1349000</v>
      </c>
    </row>
    <row r="363" spans="1:9" ht="12.75">
      <c r="A363" s="7" t="s">
        <v>389</v>
      </c>
      <c r="B363" s="4" t="s">
        <v>390</v>
      </c>
      <c r="C363" s="5">
        <f>'sursa 02'!C315</f>
        <v>0</v>
      </c>
      <c r="D363" s="5">
        <f>'sursa 02'!D315</f>
        <v>0</v>
      </c>
      <c r="E363" s="5">
        <f>'sursa 02'!E315</f>
        <v>0</v>
      </c>
      <c r="F363" s="5">
        <f>'sursa 02'!F315</f>
        <v>0</v>
      </c>
      <c r="G363" s="5">
        <f>'sursa 02'!G315</f>
        <v>0</v>
      </c>
      <c r="H363" s="5">
        <f>'sursa 02'!H315</f>
        <v>0</v>
      </c>
      <c r="I363" s="5">
        <f>'sursa 02'!I315</f>
        <v>0</v>
      </c>
    </row>
    <row r="364" spans="1:9" ht="25.5">
      <c r="A364" s="7" t="s">
        <v>344</v>
      </c>
      <c r="B364" s="4" t="s">
        <v>206</v>
      </c>
      <c r="C364" s="5">
        <f>'sursa 02'!C316</f>
        <v>0</v>
      </c>
      <c r="D364" s="5">
        <f>'sursa 02'!D316</f>
        <v>76000</v>
      </c>
      <c r="E364" s="5">
        <f>'sursa 02'!E316</f>
        <v>0</v>
      </c>
      <c r="F364" s="5">
        <f>'sursa 02'!F316</f>
        <v>76000</v>
      </c>
      <c r="G364" s="5">
        <f>'sursa 02'!G316</f>
        <v>0</v>
      </c>
      <c r="H364" s="5">
        <f>'sursa 02'!H316</f>
        <v>0</v>
      </c>
      <c r="I364" s="5">
        <f>'sursa 02'!I316</f>
        <v>0</v>
      </c>
    </row>
    <row r="365" spans="1:9" ht="15">
      <c r="A365" s="7" t="s">
        <v>411</v>
      </c>
      <c r="B365" s="21">
        <v>421082</v>
      </c>
      <c r="C365" s="5">
        <f>C492</f>
        <v>0</v>
      </c>
      <c r="D365" s="5">
        <f>'sursa 10'!D116</f>
        <v>740000</v>
      </c>
      <c r="E365" s="5">
        <f>'sursa 10'!E116</f>
        <v>0</v>
      </c>
      <c r="F365" s="5">
        <f>'sursa 10'!F116</f>
        <v>740000</v>
      </c>
      <c r="G365" s="5">
        <f>G492</f>
        <v>52899000</v>
      </c>
      <c r="H365" s="5">
        <f>H492</f>
        <v>52899000</v>
      </c>
      <c r="I365" s="5">
        <f>I492</f>
        <v>52899000</v>
      </c>
    </row>
    <row r="366" spans="1:9" ht="26.25">
      <c r="A366" s="7" t="s">
        <v>129</v>
      </c>
      <c r="B366" s="4" t="s">
        <v>56</v>
      </c>
      <c r="C366" s="5">
        <f aca="true" t="shared" si="261" ref="C366:I366">C367+C368+C369</f>
        <v>0</v>
      </c>
      <c r="D366" s="5">
        <f>D367+D368+D369+D370</f>
        <v>111433000</v>
      </c>
      <c r="E366" s="5">
        <f>E367+E368+E369+E370</f>
        <v>0</v>
      </c>
      <c r="F366" s="5">
        <f>F367+F368+F369+F370</f>
        <v>111433000</v>
      </c>
      <c r="G366" s="5">
        <f t="shared" si="261"/>
        <v>137246000</v>
      </c>
      <c r="H366" s="5">
        <f t="shared" si="261"/>
        <v>141088000</v>
      </c>
      <c r="I366" s="5">
        <f t="shared" si="261"/>
        <v>144332000</v>
      </c>
    </row>
    <row r="367" spans="1:9" ht="15">
      <c r="A367" s="7" t="s">
        <v>57</v>
      </c>
      <c r="B367" s="4" t="s">
        <v>58</v>
      </c>
      <c r="C367" s="4"/>
      <c r="D367" s="5"/>
      <c r="E367" s="5"/>
      <c r="F367" s="5"/>
      <c r="G367" s="5"/>
      <c r="H367" s="5"/>
      <c r="I367" s="5"/>
    </row>
    <row r="368" spans="1:9" ht="26.25">
      <c r="A368" s="7" t="s">
        <v>59</v>
      </c>
      <c r="B368" s="4" t="s">
        <v>60</v>
      </c>
      <c r="C368" s="4"/>
      <c r="D368" s="5"/>
      <c r="E368" s="5"/>
      <c r="F368" s="5"/>
      <c r="G368" s="5"/>
      <c r="H368" s="5"/>
      <c r="I368" s="5"/>
    </row>
    <row r="369" spans="1:9" ht="26.25">
      <c r="A369" s="7" t="s">
        <v>71</v>
      </c>
      <c r="B369" s="4" t="s">
        <v>72</v>
      </c>
      <c r="C369" s="5">
        <f>'sursa 10'!C120</f>
        <v>0</v>
      </c>
      <c r="D369" s="5">
        <f>'sursa 10'!D120</f>
        <v>105833000</v>
      </c>
      <c r="E369" s="5">
        <f>'sursa 10'!E120</f>
        <v>0</v>
      </c>
      <c r="F369" s="5">
        <f>'sursa 10'!F120</f>
        <v>105833000</v>
      </c>
      <c r="G369" s="5">
        <f>'sursa 10'!G120</f>
        <v>137246000</v>
      </c>
      <c r="H369" s="5">
        <f>'sursa 10'!H120</f>
        <v>141088000</v>
      </c>
      <c r="I369" s="5">
        <f>'sursa 10'!I120</f>
        <v>144332000</v>
      </c>
    </row>
    <row r="370" spans="1:9" ht="15">
      <c r="A370" s="7" t="s">
        <v>411</v>
      </c>
      <c r="B370" s="21">
        <v>431040</v>
      </c>
      <c r="C370" s="5"/>
      <c r="D370" s="5">
        <f>'sursa 10'!D121</f>
        <v>5600000</v>
      </c>
      <c r="E370" s="5">
        <f>'sursa 10'!E121</f>
        <v>0</v>
      </c>
      <c r="F370" s="5">
        <f>'sursa 10'!F121</f>
        <v>5600000</v>
      </c>
      <c r="G370" s="5"/>
      <c r="H370" s="5"/>
      <c r="I370" s="5"/>
    </row>
    <row r="371" spans="1:9" ht="25.5">
      <c r="A371" s="7" t="s">
        <v>345</v>
      </c>
      <c r="B371" s="4" t="s">
        <v>221</v>
      </c>
      <c r="C371" s="5">
        <f aca="true" t="shared" si="262" ref="C371:I371">C373+C379+C388+C396+C400+C407+C418+C434+C453+C461++C464+C476</f>
        <v>10000000</v>
      </c>
      <c r="D371" s="5">
        <f t="shared" si="262"/>
        <v>661184000</v>
      </c>
      <c r="E371" s="5">
        <f t="shared" si="262"/>
        <v>2324000</v>
      </c>
      <c r="F371" s="5">
        <f t="shared" si="262"/>
        <v>663508000</v>
      </c>
      <c r="G371" s="5">
        <f t="shared" si="262"/>
        <v>734871000</v>
      </c>
      <c r="H371" s="5">
        <f t="shared" si="262"/>
        <v>692906000</v>
      </c>
      <c r="I371" s="5">
        <f t="shared" si="262"/>
        <v>700431000</v>
      </c>
    </row>
    <row r="372" spans="1:9" ht="25.5">
      <c r="A372" s="7" t="s">
        <v>303</v>
      </c>
      <c r="B372" s="4" t="s">
        <v>304</v>
      </c>
      <c r="C372" s="5">
        <f aca="true" t="shared" si="263" ref="C372:I372">C373+C379+C388</f>
        <v>0</v>
      </c>
      <c r="D372" s="5">
        <f t="shared" si="263"/>
        <v>32575000</v>
      </c>
      <c r="E372" s="5">
        <f t="shared" si="263"/>
        <v>300000</v>
      </c>
      <c r="F372" s="5">
        <f t="shared" si="263"/>
        <v>32875000</v>
      </c>
      <c r="G372" s="5">
        <f t="shared" si="263"/>
        <v>39453000</v>
      </c>
      <c r="H372" s="5">
        <f t="shared" si="263"/>
        <v>39453000</v>
      </c>
      <c r="I372" s="5">
        <f t="shared" si="263"/>
        <v>37653000</v>
      </c>
    </row>
    <row r="373" spans="1:9" ht="12.75">
      <c r="A373" s="7" t="s">
        <v>305</v>
      </c>
      <c r="B373" s="4" t="s">
        <v>279</v>
      </c>
      <c r="C373" s="5">
        <f aca="true" t="shared" si="264" ref="C373:I373">C374</f>
        <v>0</v>
      </c>
      <c r="D373" s="5">
        <f t="shared" si="264"/>
        <v>21444000</v>
      </c>
      <c r="E373" s="5">
        <f t="shared" si="264"/>
        <v>300000</v>
      </c>
      <c r="F373" s="5">
        <f t="shared" si="264"/>
        <v>21744000</v>
      </c>
      <c r="G373" s="5">
        <f t="shared" si="264"/>
        <v>27979000</v>
      </c>
      <c r="H373" s="5">
        <f t="shared" si="264"/>
        <v>27979000</v>
      </c>
      <c r="I373" s="5">
        <f t="shared" si="264"/>
        <v>26179000</v>
      </c>
    </row>
    <row r="374" spans="1:9" ht="12.75">
      <c r="A374" s="7" t="s">
        <v>222</v>
      </c>
      <c r="B374" s="4" t="s">
        <v>223</v>
      </c>
      <c r="C374" s="5">
        <f aca="true" t="shared" si="265" ref="C374:I374">C375+C376+C377</f>
        <v>0</v>
      </c>
      <c r="D374" s="5">
        <f t="shared" si="265"/>
        <v>21444000</v>
      </c>
      <c r="E374" s="5">
        <f t="shared" si="265"/>
        <v>300000</v>
      </c>
      <c r="F374" s="5">
        <f t="shared" si="265"/>
        <v>21744000</v>
      </c>
      <c r="G374" s="5">
        <f t="shared" si="265"/>
        <v>27979000</v>
      </c>
      <c r="H374" s="5">
        <f t="shared" si="265"/>
        <v>27979000</v>
      </c>
      <c r="I374" s="5">
        <f t="shared" si="265"/>
        <v>26179000</v>
      </c>
    </row>
    <row r="375" spans="1:9" ht="12.75">
      <c r="A375" s="7" t="s">
        <v>79</v>
      </c>
      <c r="B375" s="4" t="s">
        <v>80</v>
      </c>
      <c r="C375" s="5">
        <f>'sursa 02'!C321</f>
        <v>0</v>
      </c>
      <c r="D375" s="5">
        <f>'sursa 02'!D321</f>
        <v>16313000</v>
      </c>
      <c r="E375" s="5">
        <f>'sursa 02'!E321</f>
        <v>0</v>
      </c>
      <c r="F375" s="5">
        <f>'sursa 02'!F321</f>
        <v>16313000</v>
      </c>
      <c r="G375" s="5">
        <f>'sursa 02'!G321</f>
        <v>20250000</v>
      </c>
      <c r="H375" s="5">
        <f>'sursa 02'!H321</f>
        <v>20250000</v>
      </c>
      <c r="I375" s="5">
        <f>'sursa 02'!I321</f>
        <v>18450000</v>
      </c>
    </row>
    <row r="376" spans="1:9" ht="25.5">
      <c r="A376" s="7" t="s">
        <v>81</v>
      </c>
      <c r="B376" s="4" t="s">
        <v>82</v>
      </c>
      <c r="C376" s="5">
        <f>'sursa 02'!C322</f>
        <v>0</v>
      </c>
      <c r="D376" s="5">
        <f>'sursa 02'!D322</f>
        <v>4971000</v>
      </c>
      <c r="E376" s="5">
        <f>'sursa 02'!E322</f>
        <v>300000</v>
      </c>
      <c r="F376" s="5">
        <f>'sursa 02'!F322</f>
        <v>5271000</v>
      </c>
      <c r="G376" s="5">
        <f>'sursa 02'!G322</f>
        <v>7573000</v>
      </c>
      <c r="H376" s="5">
        <f>'sursa 02'!H322</f>
        <v>7573000</v>
      </c>
      <c r="I376" s="5">
        <f>'sursa 02'!I322</f>
        <v>7573000</v>
      </c>
    </row>
    <row r="377" spans="1:9" ht="25.5">
      <c r="A377" s="7" t="s">
        <v>83</v>
      </c>
      <c r="B377" s="4" t="s">
        <v>84</v>
      </c>
      <c r="C377" s="5">
        <f aca="true" t="shared" si="266" ref="C377:I377">C378</f>
        <v>0</v>
      </c>
      <c r="D377" s="5">
        <f t="shared" si="266"/>
        <v>160000</v>
      </c>
      <c r="E377" s="5">
        <f t="shared" si="266"/>
        <v>0</v>
      </c>
      <c r="F377" s="5">
        <f t="shared" si="266"/>
        <v>160000</v>
      </c>
      <c r="G377" s="5">
        <f t="shared" si="266"/>
        <v>156000</v>
      </c>
      <c r="H377" s="5">
        <f t="shared" si="266"/>
        <v>156000</v>
      </c>
      <c r="I377" s="5">
        <f t="shared" si="266"/>
        <v>156000</v>
      </c>
    </row>
    <row r="378" spans="1:9" ht="12.75">
      <c r="A378" s="7" t="s">
        <v>87</v>
      </c>
      <c r="B378" s="4" t="s">
        <v>88</v>
      </c>
      <c r="C378" s="5">
        <f>'sursa 02'!C324</f>
        <v>0</v>
      </c>
      <c r="D378" s="5">
        <f>'sursa 02'!D324</f>
        <v>160000</v>
      </c>
      <c r="E378" s="5">
        <f>'sursa 02'!E324</f>
        <v>0</v>
      </c>
      <c r="F378" s="5">
        <f>'sursa 02'!F324</f>
        <v>160000</v>
      </c>
      <c r="G378" s="5">
        <f>'sursa 02'!G324</f>
        <v>156000</v>
      </c>
      <c r="H378" s="5">
        <f>'sursa 02'!H324</f>
        <v>156000</v>
      </c>
      <c r="I378" s="5">
        <f>'sursa 02'!I324</f>
        <v>156000</v>
      </c>
    </row>
    <row r="379" spans="1:9" ht="25.5">
      <c r="A379" s="7" t="s">
        <v>306</v>
      </c>
      <c r="B379" s="4" t="s">
        <v>307</v>
      </c>
      <c r="C379" s="5">
        <f aca="true" t="shared" si="267" ref="C379:I379">C380</f>
        <v>0</v>
      </c>
      <c r="D379" s="5">
        <f t="shared" si="267"/>
        <v>9731000</v>
      </c>
      <c r="E379" s="5">
        <f t="shared" si="267"/>
        <v>0</v>
      </c>
      <c r="F379" s="5">
        <f t="shared" si="267"/>
        <v>9731000</v>
      </c>
      <c r="G379" s="5">
        <f t="shared" si="267"/>
        <v>9774000</v>
      </c>
      <c r="H379" s="5">
        <f t="shared" si="267"/>
        <v>9774000</v>
      </c>
      <c r="I379" s="5">
        <f t="shared" si="267"/>
        <v>9774000</v>
      </c>
    </row>
    <row r="380" spans="1:9" ht="12.75">
      <c r="A380" s="7" t="s">
        <v>222</v>
      </c>
      <c r="B380" s="4" t="s">
        <v>223</v>
      </c>
      <c r="C380" s="5">
        <f aca="true" t="shared" si="268" ref="C380:I380">C381+C382+C383+C386</f>
        <v>0</v>
      </c>
      <c r="D380" s="5">
        <f t="shared" si="268"/>
        <v>9731000</v>
      </c>
      <c r="E380" s="5">
        <f t="shared" si="268"/>
        <v>0</v>
      </c>
      <c r="F380" s="5">
        <f t="shared" si="268"/>
        <v>9731000</v>
      </c>
      <c r="G380" s="5">
        <f t="shared" si="268"/>
        <v>9774000</v>
      </c>
      <c r="H380" s="5">
        <f t="shared" si="268"/>
        <v>9774000</v>
      </c>
      <c r="I380" s="5">
        <f t="shared" si="268"/>
        <v>9774000</v>
      </c>
    </row>
    <row r="381" spans="1:9" ht="12.75">
      <c r="A381" s="7" t="s">
        <v>79</v>
      </c>
      <c r="B381" s="4" t="s">
        <v>80</v>
      </c>
      <c r="C381" s="5">
        <f>'sursa 02'!C327+'sursa 10'!C125</f>
        <v>0</v>
      </c>
      <c r="D381" s="5">
        <f>'sursa 02'!D327+'sursa 10'!D125</f>
        <v>8616000</v>
      </c>
      <c r="E381" s="5">
        <f>'sursa 02'!E327+'sursa 10'!E125</f>
        <v>0</v>
      </c>
      <c r="F381" s="5">
        <f>'sursa 02'!F327+'sursa 10'!F125</f>
        <v>8616000</v>
      </c>
      <c r="G381" s="5">
        <f>'sursa 02'!G327+'sursa 10'!G125</f>
        <v>8720000</v>
      </c>
      <c r="H381" s="5">
        <f>'sursa 02'!H327+'sursa 10'!H125</f>
        <v>8720000</v>
      </c>
      <c r="I381" s="5">
        <f>'sursa 02'!I327+'sursa 10'!I125</f>
        <v>8720000</v>
      </c>
    </row>
    <row r="382" spans="1:9" ht="25.5">
      <c r="A382" s="7" t="s">
        <v>81</v>
      </c>
      <c r="B382" s="4" t="s">
        <v>82</v>
      </c>
      <c r="C382" s="5">
        <f>'sursa 02'!C328+'sursa 10'!C126</f>
        <v>0</v>
      </c>
      <c r="D382" s="5">
        <f>'sursa 02'!D328+'sursa 10'!D126</f>
        <v>1005000</v>
      </c>
      <c r="E382" s="5">
        <f>'sursa 02'!E328+'sursa 10'!E126</f>
        <v>0</v>
      </c>
      <c r="F382" s="5">
        <f>'sursa 02'!F328+'sursa 10'!F126</f>
        <v>1005000</v>
      </c>
      <c r="G382" s="5">
        <f>'sursa 02'!G328+'sursa 10'!G126</f>
        <v>943000</v>
      </c>
      <c r="H382" s="5">
        <f>'sursa 02'!H328+'sursa 10'!H126</f>
        <v>943000</v>
      </c>
      <c r="I382" s="5">
        <f>'sursa 02'!I328+'sursa 10'!I126</f>
        <v>943000</v>
      </c>
    </row>
    <row r="383" spans="1:9" ht="25.5">
      <c r="A383" s="7" t="s">
        <v>233</v>
      </c>
      <c r="B383" s="4" t="s">
        <v>234</v>
      </c>
      <c r="C383" s="4"/>
      <c r="D383" s="5">
        <f>D384</f>
        <v>0</v>
      </c>
      <c r="E383" s="5">
        <f>E384</f>
        <v>0</v>
      </c>
      <c r="F383" s="5"/>
      <c r="G383" s="5">
        <f aca="true" t="shared" si="269" ref="G383:I384">G384</f>
        <v>0</v>
      </c>
      <c r="H383" s="5">
        <f t="shared" si="269"/>
        <v>0</v>
      </c>
      <c r="I383" s="5">
        <f t="shared" si="269"/>
        <v>0</v>
      </c>
    </row>
    <row r="384" spans="1:9" ht="51">
      <c r="A384" s="7" t="s">
        <v>235</v>
      </c>
      <c r="B384" s="4" t="s">
        <v>236</v>
      </c>
      <c r="C384" s="4"/>
      <c r="D384" s="5">
        <f>D385</f>
        <v>0</v>
      </c>
      <c r="E384" s="5">
        <f>E385</f>
        <v>0</v>
      </c>
      <c r="F384" s="5"/>
      <c r="G384" s="5">
        <f t="shared" si="269"/>
        <v>0</v>
      </c>
      <c r="H384" s="5">
        <f t="shared" si="269"/>
        <v>0</v>
      </c>
      <c r="I384" s="5">
        <f t="shared" si="269"/>
        <v>0</v>
      </c>
    </row>
    <row r="385" spans="1:9" ht="12.75">
      <c r="A385" s="7" t="s">
        <v>237</v>
      </c>
      <c r="B385" s="4" t="s">
        <v>238</v>
      </c>
      <c r="C385" s="4"/>
      <c r="D385" s="5"/>
      <c r="E385" s="5"/>
      <c r="F385" s="5"/>
      <c r="G385" s="5"/>
      <c r="H385" s="5"/>
      <c r="I385" s="5"/>
    </row>
    <row r="386" spans="1:9" ht="26.25">
      <c r="A386" s="7" t="s">
        <v>83</v>
      </c>
      <c r="B386" s="4" t="s">
        <v>84</v>
      </c>
      <c r="C386" s="5">
        <f aca="true" t="shared" si="270" ref="C386:I386">C387</f>
        <v>0</v>
      </c>
      <c r="D386" s="5">
        <f t="shared" si="270"/>
        <v>110000</v>
      </c>
      <c r="E386" s="5">
        <f t="shared" si="270"/>
        <v>0</v>
      </c>
      <c r="F386" s="5">
        <f t="shared" si="270"/>
        <v>110000</v>
      </c>
      <c r="G386" s="5">
        <f t="shared" si="270"/>
        <v>111000</v>
      </c>
      <c r="H386" s="5">
        <f t="shared" si="270"/>
        <v>111000</v>
      </c>
      <c r="I386" s="5">
        <f t="shared" si="270"/>
        <v>111000</v>
      </c>
    </row>
    <row r="387" spans="1:9" ht="15">
      <c r="A387" s="7" t="s">
        <v>87</v>
      </c>
      <c r="B387" s="4" t="s">
        <v>88</v>
      </c>
      <c r="C387" s="5">
        <f>'sursa 10'!C128</f>
        <v>0</v>
      </c>
      <c r="D387" s="5">
        <f>'sursa 10'!D128</f>
        <v>110000</v>
      </c>
      <c r="E387" s="5">
        <f>'sursa 10'!E128</f>
        <v>0</v>
      </c>
      <c r="F387" s="5">
        <f>'sursa 10'!F128</f>
        <v>110000</v>
      </c>
      <c r="G387" s="5">
        <f>'sursa 10'!G128</f>
        <v>111000</v>
      </c>
      <c r="H387" s="5">
        <f>'sursa 10'!H128</f>
        <v>111000</v>
      </c>
      <c r="I387" s="5">
        <f>'sursa 10'!I128</f>
        <v>111000</v>
      </c>
    </row>
    <row r="388" spans="1:9" ht="12.75">
      <c r="A388" s="7" t="s">
        <v>308</v>
      </c>
      <c r="B388" s="4" t="s">
        <v>309</v>
      </c>
      <c r="C388" s="5">
        <f aca="true" t="shared" si="271" ref="C388:I389">C389</f>
        <v>0</v>
      </c>
      <c r="D388" s="5">
        <f t="shared" si="271"/>
        <v>1400000</v>
      </c>
      <c r="E388" s="5">
        <f t="shared" si="271"/>
        <v>0</v>
      </c>
      <c r="F388" s="5">
        <f t="shared" si="271"/>
        <v>1400000</v>
      </c>
      <c r="G388" s="5">
        <f t="shared" si="271"/>
        <v>1700000</v>
      </c>
      <c r="H388" s="5">
        <f t="shared" si="271"/>
        <v>1700000</v>
      </c>
      <c r="I388" s="5">
        <f t="shared" si="271"/>
        <v>1700000</v>
      </c>
    </row>
    <row r="389" spans="1:9" ht="12.75">
      <c r="A389" s="7" t="s">
        <v>222</v>
      </c>
      <c r="B389" s="4" t="s">
        <v>223</v>
      </c>
      <c r="C389" s="5">
        <f t="shared" si="271"/>
        <v>0</v>
      </c>
      <c r="D389" s="5">
        <f t="shared" si="271"/>
        <v>1400000</v>
      </c>
      <c r="E389" s="5">
        <f t="shared" si="271"/>
        <v>0</v>
      </c>
      <c r="F389" s="5">
        <f t="shared" si="271"/>
        <v>1400000</v>
      </c>
      <c r="G389" s="5">
        <f t="shared" si="271"/>
        <v>1700000</v>
      </c>
      <c r="H389" s="5">
        <f t="shared" si="271"/>
        <v>1700000</v>
      </c>
      <c r="I389" s="5">
        <f t="shared" si="271"/>
        <v>1700000</v>
      </c>
    </row>
    <row r="390" spans="1:9" ht="12.75">
      <c r="A390" s="7" t="s">
        <v>224</v>
      </c>
      <c r="B390" s="4" t="s">
        <v>225</v>
      </c>
      <c r="C390" s="5">
        <f aca="true" t="shared" si="272" ref="C390:I390">C391+C393</f>
        <v>0</v>
      </c>
      <c r="D390" s="5">
        <f t="shared" si="272"/>
        <v>1400000</v>
      </c>
      <c r="E390" s="5">
        <f t="shared" si="272"/>
        <v>0</v>
      </c>
      <c r="F390" s="5">
        <f t="shared" si="272"/>
        <v>1400000</v>
      </c>
      <c r="G390" s="5">
        <f t="shared" si="272"/>
        <v>1700000</v>
      </c>
      <c r="H390" s="5">
        <f t="shared" si="272"/>
        <v>1700000</v>
      </c>
      <c r="I390" s="5">
        <f t="shared" si="272"/>
        <v>1700000</v>
      </c>
    </row>
    <row r="391" spans="1:9" ht="12.75">
      <c r="A391" s="7" t="s">
        <v>226</v>
      </c>
      <c r="B391" s="4" t="s">
        <v>227</v>
      </c>
      <c r="C391" s="5">
        <f aca="true" t="shared" si="273" ref="C391:I391">C392</f>
        <v>0</v>
      </c>
      <c r="D391" s="5">
        <f t="shared" si="273"/>
        <v>1150000</v>
      </c>
      <c r="E391" s="5">
        <f t="shared" si="273"/>
        <v>0</v>
      </c>
      <c r="F391" s="5">
        <f t="shared" si="273"/>
        <v>1150000</v>
      </c>
      <c r="G391" s="5">
        <f t="shared" si="273"/>
        <v>0</v>
      </c>
      <c r="H391" s="5">
        <f t="shared" si="273"/>
        <v>0</v>
      </c>
      <c r="I391" s="5">
        <f t="shared" si="273"/>
        <v>0</v>
      </c>
    </row>
    <row r="392" spans="1:9" ht="12.75">
      <c r="A392" s="7" t="s">
        <v>228</v>
      </c>
      <c r="B392" s="4" t="s">
        <v>229</v>
      </c>
      <c r="C392" s="5">
        <f>'sursa 02'!C336</f>
        <v>0</v>
      </c>
      <c r="D392" s="5">
        <f>'sursa 02'!D336</f>
        <v>1150000</v>
      </c>
      <c r="E392" s="5">
        <f>'sursa 02'!E336</f>
        <v>0</v>
      </c>
      <c r="F392" s="5">
        <f>'sursa 02'!F336</f>
        <v>1150000</v>
      </c>
      <c r="G392" s="5">
        <f>'sursa 02'!G336</f>
        <v>0</v>
      </c>
      <c r="H392" s="5">
        <f>'sursa 02'!H336</f>
        <v>0</v>
      </c>
      <c r="I392" s="5">
        <f>'sursa 02'!I336</f>
        <v>0</v>
      </c>
    </row>
    <row r="393" spans="1:9" ht="25.5">
      <c r="A393" s="7" t="s">
        <v>230</v>
      </c>
      <c r="B393" s="4" t="s">
        <v>177</v>
      </c>
      <c r="C393" s="5">
        <f aca="true" t="shared" si="274" ref="C393:I393">C394</f>
        <v>0</v>
      </c>
      <c r="D393" s="5">
        <f t="shared" si="274"/>
        <v>250000</v>
      </c>
      <c r="E393" s="5">
        <f t="shared" si="274"/>
        <v>0</v>
      </c>
      <c r="F393" s="5">
        <f t="shared" si="274"/>
        <v>250000</v>
      </c>
      <c r="G393" s="5">
        <f t="shared" si="274"/>
        <v>1700000</v>
      </c>
      <c r="H393" s="5">
        <f t="shared" si="274"/>
        <v>1700000</v>
      </c>
      <c r="I393" s="5">
        <f t="shared" si="274"/>
        <v>1700000</v>
      </c>
    </row>
    <row r="394" spans="1:9" ht="25.5">
      <c r="A394" s="7" t="s">
        <v>231</v>
      </c>
      <c r="B394" s="4" t="s">
        <v>232</v>
      </c>
      <c r="C394" s="5">
        <f>'sursa 02'!C338</f>
        <v>0</v>
      </c>
      <c r="D394" s="5">
        <f>'sursa 02'!D338</f>
        <v>250000</v>
      </c>
      <c r="E394" s="5">
        <f>'sursa 02'!E338</f>
        <v>0</v>
      </c>
      <c r="F394" s="5">
        <f>'sursa 02'!F338</f>
        <v>250000</v>
      </c>
      <c r="G394" s="5">
        <f>'sursa 02'!G338</f>
        <v>1700000</v>
      </c>
      <c r="H394" s="5">
        <f>'sursa 02'!H338</f>
        <v>1700000</v>
      </c>
      <c r="I394" s="5">
        <f>'sursa 02'!I338</f>
        <v>1700000</v>
      </c>
    </row>
    <row r="395" spans="1:9" ht="25.5">
      <c r="A395" s="7" t="s">
        <v>310</v>
      </c>
      <c r="B395" s="4" t="s">
        <v>311</v>
      </c>
      <c r="C395" s="5">
        <f aca="true" t="shared" si="275" ref="C395:I397">C396</f>
        <v>0</v>
      </c>
      <c r="D395" s="5">
        <f t="shared" si="275"/>
        <v>499000</v>
      </c>
      <c r="E395" s="5">
        <f t="shared" si="275"/>
        <v>0</v>
      </c>
      <c r="F395" s="5">
        <f t="shared" si="275"/>
        <v>499000</v>
      </c>
      <c r="G395" s="5">
        <f t="shared" si="275"/>
        <v>300000</v>
      </c>
      <c r="H395" s="5">
        <f t="shared" si="275"/>
        <v>300000</v>
      </c>
      <c r="I395" s="5">
        <f t="shared" si="275"/>
        <v>300000</v>
      </c>
    </row>
    <row r="396" spans="1:9" ht="12.75">
      <c r="A396" s="7" t="s">
        <v>312</v>
      </c>
      <c r="B396" s="4" t="s">
        <v>313</v>
      </c>
      <c r="C396" s="5">
        <f t="shared" si="275"/>
        <v>0</v>
      </c>
      <c r="D396" s="5">
        <f t="shared" si="275"/>
        <v>499000</v>
      </c>
      <c r="E396" s="5">
        <f t="shared" si="275"/>
        <v>0</v>
      </c>
      <c r="F396" s="5">
        <f t="shared" si="275"/>
        <v>499000</v>
      </c>
      <c r="G396" s="5">
        <f t="shared" si="275"/>
        <v>300000</v>
      </c>
      <c r="H396" s="5">
        <f t="shared" si="275"/>
        <v>300000</v>
      </c>
      <c r="I396" s="5">
        <f t="shared" si="275"/>
        <v>300000</v>
      </c>
    </row>
    <row r="397" spans="1:9" ht="12.75">
      <c r="A397" s="7" t="s">
        <v>222</v>
      </c>
      <c r="B397" s="4" t="s">
        <v>223</v>
      </c>
      <c r="C397" s="5">
        <f t="shared" si="275"/>
        <v>0</v>
      </c>
      <c r="D397" s="5">
        <f t="shared" si="275"/>
        <v>499000</v>
      </c>
      <c r="E397" s="5">
        <f t="shared" si="275"/>
        <v>0</v>
      </c>
      <c r="F397" s="5">
        <f t="shared" si="275"/>
        <v>499000</v>
      </c>
      <c r="G397" s="5">
        <f t="shared" si="275"/>
        <v>300000</v>
      </c>
      <c r="H397" s="5">
        <f t="shared" si="275"/>
        <v>300000</v>
      </c>
      <c r="I397" s="5">
        <f t="shared" si="275"/>
        <v>300000</v>
      </c>
    </row>
    <row r="398" spans="1:9" ht="25.5">
      <c r="A398" s="7" t="s">
        <v>81</v>
      </c>
      <c r="B398" s="4" t="s">
        <v>82</v>
      </c>
      <c r="C398" s="5">
        <f>'sursa 02'!C342</f>
        <v>0</v>
      </c>
      <c r="D398" s="5">
        <f>'sursa 02'!D342</f>
        <v>499000</v>
      </c>
      <c r="E398" s="5">
        <f>'sursa 02'!E342</f>
        <v>0</v>
      </c>
      <c r="F398" s="5">
        <f>'sursa 02'!F342</f>
        <v>499000</v>
      </c>
      <c r="G398" s="5">
        <f>'sursa 02'!G342</f>
        <v>300000</v>
      </c>
      <c r="H398" s="5">
        <f>'sursa 02'!H342</f>
        <v>300000</v>
      </c>
      <c r="I398" s="5">
        <f>'sursa 02'!I342</f>
        <v>300000</v>
      </c>
    </row>
    <row r="399" spans="1:9" ht="25.5">
      <c r="A399" s="7" t="s">
        <v>314</v>
      </c>
      <c r="B399" s="4" t="s">
        <v>315</v>
      </c>
      <c r="C399" s="5">
        <f aca="true" t="shared" si="276" ref="C399:I399">C400+C407+C418+C434</f>
        <v>0</v>
      </c>
      <c r="D399" s="5">
        <f t="shared" si="276"/>
        <v>498989000</v>
      </c>
      <c r="E399" s="5">
        <f t="shared" si="276"/>
        <v>2024000</v>
      </c>
      <c r="F399" s="5">
        <f t="shared" si="276"/>
        <v>501013000</v>
      </c>
      <c r="G399" s="5">
        <f t="shared" si="276"/>
        <v>594449000</v>
      </c>
      <c r="H399" s="5">
        <f t="shared" si="276"/>
        <v>605836000</v>
      </c>
      <c r="I399" s="5">
        <f t="shared" si="276"/>
        <v>615450000</v>
      </c>
    </row>
    <row r="400" spans="1:9" ht="25.5">
      <c r="A400" s="7" t="s">
        <v>316</v>
      </c>
      <c r="B400" s="4" t="s">
        <v>317</v>
      </c>
      <c r="C400" s="5">
        <f aca="true" t="shared" si="277" ref="C400:I400">C401</f>
        <v>0</v>
      </c>
      <c r="D400" s="5">
        <f t="shared" si="277"/>
        <v>12172000</v>
      </c>
      <c r="E400" s="5">
        <f t="shared" si="277"/>
        <v>0</v>
      </c>
      <c r="F400" s="5">
        <f t="shared" si="277"/>
        <v>12172000</v>
      </c>
      <c r="G400" s="5">
        <f t="shared" si="277"/>
        <v>12355000</v>
      </c>
      <c r="H400" s="5">
        <f t="shared" si="277"/>
        <v>12355000</v>
      </c>
      <c r="I400" s="5">
        <f t="shared" si="277"/>
        <v>12355000</v>
      </c>
    </row>
    <row r="401" spans="1:9" ht="12.75">
      <c r="A401" s="7" t="s">
        <v>222</v>
      </c>
      <c r="B401" s="4" t="s">
        <v>223</v>
      </c>
      <c r="C401" s="5">
        <f aca="true" t="shared" si="278" ref="C401:I401">C402+C403</f>
        <v>0</v>
      </c>
      <c r="D401" s="5">
        <f t="shared" si="278"/>
        <v>12172000</v>
      </c>
      <c r="E401" s="5">
        <f t="shared" si="278"/>
        <v>0</v>
      </c>
      <c r="F401" s="5">
        <f t="shared" si="278"/>
        <v>12172000</v>
      </c>
      <c r="G401" s="5">
        <f t="shared" si="278"/>
        <v>12355000</v>
      </c>
      <c r="H401" s="5">
        <f t="shared" si="278"/>
        <v>12355000</v>
      </c>
      <c r="I401" s="5">
        <f t="shared" si="278"/>
        <v>12355000</v>
      </c>
    </row>
    <row r="402" spans="1:9" ht="25.5">
      <c r="A402" s="7" t="s">
        <v>81</v>
      </c>
      <c r="B402" s="4" t="s">
        <v>82</v>
      </c>
      <c r="C402" s="5">
        <f>'sursa 02'!C346+'sursa 10'!C131</f>
        <v>0</v>
      </c>
      <c r="D402" s="5">
        <f>'sursa 02'!D346+'sursa 10'!D131</f>
        <v>1366000</v>
      </c>
      <c r="E402" s="5">
        <f>'sursa 02'!E346+'sursa 10'!E131</f>
        <v>0</v>
      </c>
      <c r="F402" s="5">
        <f>'sursa 02'!F346+'sursa 10'!F131</f>
        <v>1366000</v>
      </c>
      <c r="G402" s="5">
        <f>'sursa 02'!G346+'sursa 10'!G131</f>
        <v>1418000</v>
      </c>
      <c r="H402" s="5">
        <f>'sursa 02'!H346+'sursa 10'!H131</f>
        <v>1418000</v>
      </c>
      <c r="I402" s="5">
        <f>'sursa 02'!I346+'sursa 10'!I131</f>
        <v>1418000</v>
      </c>
    </row>
    <row r="403" spans="1:9" ht="12.75">
      <c r="A403" s="7" t="s">
        <v>249</v>
      </c>
      <c r="B403" s="4" t="s">
        <v>250</v>
      </c>
      <c r="C403" s="5">
        <f aca="true" t="shared" si="279" ref="C403:I403">C404</f>
        <v>0</v>
      </c>
      <c r="D403" s="5">
        <f t="shared" si="279"/>
        <v>10806000</v>
      </c>
      <c r="E403" s="5">
        <f t="shared" si="279"/>
        <v>0</v>
      </c>
      <c r="F403" s="5">
        <f t="shared" si="279"/>
        <v>10806000</v>
      </c>
      <c r="G403" s="5">
        <f t="shared" si="279"/>
        <v>10937000</v>
      </c>
      <c r="H403" s="5">
        <f t="shared" si="279"/>
        <v>10937000</v>
      </c>
      <c r="I403" s="5">
        <f t="shared" si="279"/>
        <v>10937000</v>
      </c>
    </row>
    <row r="404" spans="1:9" ht="12.75">
      <c r="A404" s="7" t="s">
        <v>251</v>
      </c>
      <c r="B404" s="4" t="s">
        <v>252</v>
      </c>
      <c r="C404" s="5">
        <f aca="true" t="shared" si="280" ref="C404:I404">C405+C406</f>
        <v>0</v>
      </c>
      <c r="D404" s="5">
        <f t="shared" si="280"/>
        <v>10806000</v>
      </c>
      <c r="E404" s="5">
        <f t="shared" si="280"/>
        <v>0</v>
      </c>
      <c r="F404" s="5">
        <f t="shared" si="280"/>
        <v>10806000</v>
      </c>
      <c r="G404" s="5">
        <f t="shared" si="280"/>
        <v>10937000</v>
      </c>
      <c r="H404" s="5">
        <f t="shared" si="280"/>
        <v>10937000</v>
      </c>
      <c r="I404" s="5">
        <f t="shared" si="280"/>
        <v>10937000</v>
      </c>
    </row>
    <row r="405" spans="1:9" ht="12.75">
      <c r="A405" s="7" t="s">
        <v>253</v>
      </c>
      <c r="B405" s="4" t="s">
        <v>254</v>
      </c>
      <c r="C405" s="5">
        <f>'sursa 02'!C349</f>
        <v>0</v>
      </c>
      <c r="D405" s="5">
        <f>'sursa 02'!D349</f>
        <v>854000</v>
      </c>
      <c r="E405" s="5">
        <f>'sursa 02'!E349</f>
        <v>0</v>
      </c>
      <c r="F405" s="5">
        <f>'sursa 02'!F349</f>
        <v>854000</v>
      </c>
      <c r="G405" s="5">
        <f>'sursa 02'!G349</f>
        <v>958000</v>
      </c>
      <c r="H405" s="5">
        <f>'sursa 02'!H349</f>
        <v>958000</v>
      </c>
      <c r="I405" s="5">
        <f>'sursa 02'!I349</f>
        <v>958000</v>
      </c>
    </row>
    <row r="406" spans="1:9" ht="12.75">
      <c r="A406" s="7" t="s">
        <v>255</v>
      </c>
      <c r="B406" s="4" t="s">
        <v>256</v>
      </c>
      <c r="C406" s="5">
        <f>'sursa 02'!C350</f>
        <v>0</v>
      </c>
      <c r="D406" s="5">
        <f>'sursa 02'!D350</f>
        <v>9952000</v>
      </c>
      <c r="E406" s="5">
        <f>'sursa 02'!E350</f>
        <v>0</v>
      </c>
      <c r="F406" s="5">
        <f>'sursa 02'!F350</f>
        <v>9952000</v>
      </c>
      <c r="G406" s="5">
        <f>'sursa 02'!G350</f>
        <v>9979000</v>
      </c>
      <c r="H406" s="5">
        <f>'sursa 02'!H350</f>
        <v>9979000</v>
      </c>
      <c r="I406" s="5">
        <f>'sursa 02'!I350</f>
        <v>9979000</v>
      </c>
    </row>
    <row r="407" spans="1:9" ht="12.75">
      <c r="A407" s="7" t="s">
        <v>318</v>
      </c>
      <c r="B407" s="4" t="s">
        <v>319</v>
      </c>
      <c r="C407" s="5">
        <f aca="true" t="shared" si="281" ref="C407:I407">C408</f>
        <v>0</v>
      </c>
      <c r="D407" s="5">
        <f t="shared" si="281"/>
        <v>342485000</v>
      </c>
      <c r="E407" s="5">
        <f t="shared" si="281"/>
        <v>2324000</v>
      </c>
      <c r="F407" s="5">
        <f t="shared" si="281"/>
        <v>344809000</v>
      </c>
      <c r="G407" s="5">
        <f t="shared" si="281"/>
        <v>406614000</v>
      </c>
      <c r="H407" s="5">
        <f t="shared" si="281"/>
        <v>418001000</v>
      </c>
      <c r="I407" s="5">
        <f t="shared" si="281"/>
        <v>427615000</v>
      </c>
    </row>
    <row r="408" spans="1:9" ht="12.75">
      <c r="A408" s="7" t="s">
        <v>222</v>
      </c>
      <c r="B408" s="4" t="s">
        <v>223</v>
      </c>
      <c r="C408" s="5">
        <f aca="true" t="shared" si="282" ref="C408:I408">C411+C409+C410+C415</f>
        <v>0</v>
      </c>
      <c r="D408" s="5">
        <f t="shared" si="282"/>
        <v>342485000</v>
      </c>
      <c r="E408" s="5">
        <f t="shared" si="282"/>
        <v>2324000</v>
      </c>
      <c r="F408" s="5">
        <f t="shared" si="282"/>
        <v>344809000</v>
      </c>
      <c r="G408" s="5">
        <f t="shared" si="282"/>
        <v>406614000</v>
      </c>
      <c r="H408" s="5">
        <f t="shared" si="282"/>
        <v>418001000</v>
      </c>
      <c r="I408" s="5">
        <f t="shared" si="282"/>
        <v>427615000</v>
      </c>
    </row>
    <row r="409" spans="1:9" ht="15">
      <c r="A409" s="7" t="s">
        <v>79</v>
      </c>
      <c r="B409" s="4" t="s">
        <v>80</v>
      </c>
      <c r="C409" s="5">
        <f>'sursa 10'!C133</f>
        <v>0</v>
      </c>
      <c r="D409" s="5">
        <f>'sursa 10'!D133</f>
        <v>234781000</v>
      </c>
      <c r="E409" s="5">
        <f>'sursa 10'!E133</f>
        <v>0</v>
      </c>
      <c r="F409" s="5">
        <f>'sursa 10'!F133</f>
        <v>234781000</v>
      </c>
      <c r="G409" s="5">
        <f>'sursa 10'!G133</f>
        <v>288509000</v>
      </c>
      <c r="H409" s="5">
        <f>'sursa 10'!H133</f>
        <v>296588000</v>
      </c>
      <c r="I409" s="5">
        <f>'sursa 10'!I133</f>
        <v>303409000</v>
      </c>
    </row>
    <row r="410" spans="1:9" ht="26.25">
      <c r="A410" s="7" t="s">
        <v>81</v>
      </c>
      <c r="B410" s="4" t="s">
        <v>82</v>
      </c>
      <c r="C410" s="5">
        <f>'sursa 10'!C134</f>
        <v>0</v>
      </c>
      <c r="D410" s="5">
        <f>'sursa 10'!D134</f>
        <v>104766000</v>
      </c>
      <c r="E410" s="5">
        <f>'sursa 10'!E134</f>
        <v>2324000</v>
      </c>
      <c r="F410" s="5">
        <f>'sursa 10'!F134</f>
        <v>107090000</v>
      </c>
      <c r="G410" s="5">
        <f>'sursa 10'!G134</f>
        <v>115144000</v>
      </c>
      <c r="H410" s="5">
        <f>'sursa 10'!H134</f>
        <v>118368000</v>
      </c>
      <c r="I410" s="5">
        <f>'sursa 10'!I134</f>
        <v>121091000</v>
      </c>
    </row>
    <row r="411" spans="1:9" ht="25.5">
      <c r="A411" s="7" t="s">
        <v>233</v>
      </c>
      <c r="B411" s="4" t="s">
        <v>234</v>
      </c>
      <c r="C411" s="5">
        <f aca="true" t="shared" si="283" ref="C411:I411">C412</f>
        <v>0</v>
      </c>
      <c r="D411" s="5">
        <f t="shared" si="283"/>
        <v>275000</v>
      </c>
      <c r="E411" s="5">
        <f t="shared" si="283"/>
        <v>0</v>
      </c>
      <c r="F411" s="5">
        <f t="shared" si="283"/>
        <v>275000</v>
      </c>
      <c r="G411" s="5">
        <f t="shared" si="283"/>
        <v>0</v>
      </c>
      <c r="H411" s="5">
        <f t="shared" si="283"/>
        <v>0</v>
      </c>
      <c r="I411" s="5">
        <f t="shared" si="283"/>
        <v>0</v>
      </c>
    </row>
    <row r="412" spans="1:9" ht="51">
      <c r="A412" s="7" t="s">
        <v>235</v>
      </c>
      <c r="B412" s="4" t="s">
        <v>236</v>
      </c>
      <c r="C412" s="5">
        <f aca="true" t="shared" si="284" ref="C412:I412">C413+C414</f>
        <v>0</v>
      </c>
      <c r="D412" s="5">
        <f t="shared" si="284"/>
        <v>275000</v>
      </c>
      <c r="E412" s="5">
        <f t="shared" si="284"/>
        <v>0</v>
      </c>
      <c r="F412" s="5">
        <f t="shared" si="284"/>
        <v>275000</v>
      </c>
      <c r="G412" s="5">
        <f t="shared" si="284"/>
        <v>0</v>
      </c>
      <c r="H412" s="5">
        <f t="shared" si="284"/>
        <v>0</v>
      </c>
      <c r="I412" s="5">
        <f t="shared" si="284"/>
        <v>0</v>
      </c>
    </row>
    <row r="413" spans="1:9" ht="12.75">
      <c r="A413" s="7" t="s">
        <v>237</v>
      </c>
      <c r="B413" s="4" t="s">
        <v>238</v>
      </c>
      <c r="C413" s="5">
        <f>'sursa 02'!C355</f>
        <v>0</v>
      </c>
      <c r="D413" s="5">
        <f>'sursa 02'!D355</f>
        <v>0</v>
      </c>
      <c r="E413" s="5">
        <f>'sursa 02'!E355</f>
        <v>0</v>
      </c>
      <c r="F413" s="5">
        <f>'sursa 02'!F355</f>
        <v>0</v>
      </c>
      <c r="G413" s="5">
        <f>'sursa 02'!G355</f>
        <v>0</v>
      </c>
      <c r="H413" s="5">
        <f>'sursa 02'!H355</f>
        <v>0</v>
      </c>
      <c r="I413" s="5">
        <f>'sursa 02'!I355</f>
        <v>0</v>
      </c>
    </row>
    <row r="414" spans="1:9" ht="25.5">
      <c r="A414" s="7" t="s">
        <v>241</v>
      </c>
      <c r="B414" s="4" t="s">
        <v>242</v>
      </c>
      <c r="C414" s="4"/>
      <c r="D414" s="5">
        <v>275000</v>
      </c>
      <c r="E414" s="5">
        <v>0</v>
      </c>
      <c r="F414" s="5">
        <f>D414+E414</f>
        <v>275000</v>
      </c>
      <c r="G414" s="5"/>
      <c r="H414" s="5"/>
      <c r="I414" s="5"/>
    </row>
    <row r="415" spans="1:9" ht="26.25">
      <c r="A415" s="7" t="s">
        <v>83</v>
      </c>
      <c r="B415" s="4" t="s">
        <v>84</v>
      </c>
      <c r="C415" s="5">
        <f aca="true" t="shared" si="285" ref="C415:I415">C416+C417</f>
        <v>0</v>
      </c>
      <c r="D415" s="5">
        <f t="shared" si="285"/>
        <v>2663000</v>
      </c>
      <c r="E415" s="5">
        <f t="shared" si="285"/>
        <v>0</v>
      </c>
      <c r="F415" s="5">
        <f t="shared" si="285"/>
        <v>2663000</v>
      </c>
      <c r="G415" s="5">
        <f t="shared" si="285"/>
        <v>2961000</v>
      </c>
      <c r="H415" s="5">
        <f t="shared" si="285"/>
        <v>3045000</v>
      </c>
      <c r="I415" s="5">
        <f t="shared" si="285"/>
        <v>3115000</v>
      </c>
    </row>
    <row r="416" spans="1:9" ht="15">
      <c r="A416" s="7" t="s">
        <v>85</v>
      </c>
      <c r="B416" s="4" t="s">
        <v>86</v>
      </c>
      <c r="C416" s="5">
        <f>'sursa 10'!C136</f>
        <v>0</v>
      </c>
      <c r="D416" s="5">
        <f>'sursa 10'!D136</f>
        <v>716000</v>
      </c>
      <c r="E416" s="5">
        <f>'sursa 10'!E136</f>
        <v>0</v>
      </c>
      <c r="F416" s="5">
        <f>'sursa 10'!F136</f>
        <v>716000</v>
      </c>
      <c r="G416" s="5">
        <f>'sursa 10'!G136</f>
        <v>297000</v>
      </c>
      <c r="H416" s="5">
        <f>'sursa 10'!H136</f>
        <v>306000</v>
      </c>
      <c r="I416" s="5">
        <f>'sursa 10'!I136</f>
        <v>313000</v>
      </c>
    </row>
    <row r="417" spans="1:9" ht="15">
      <c r="A417" s="7" t="s">
        <v>87</v>
      </c>
      <c r="B417" s="4" t="s">
        <v>88</v>
      </c>
      <c r="C417" s="5">
        <f>'sursa 10'!C137</f>
        <v>0</v>
      </c>
      <c r="D417" s="5">
        <f>'sursa 10'!D137</f>
        <v>1947000</v>
      </c>
      <c r="E417" s="5">
        <f>'sursa 10'!E137</f>
        <v>0</v>
      </c>
      <c r="F417" s="5">
        <f>'sursa 10'!F137</f>
        <v>1947000</v>
      </c>
      <c r="G417" s="5">
        <f>'sursa 10'!G137</f>
        <v>2664000</v>
      </c>
      <c r="H417" s="5">
        <f>'sursa 10'!H137</f>
        <v>2739000</v>
      </c>
      <c r="I417" s="5">
        <f>'sursa 10'!I137</f>
        <v>2802000</v>
      </c>
    </row>
    <row r="418" spans="1:9" ht="25.5">
      <c r="A418" s="7" t="s">
        <v>320</v>
      </c>
      <c r="B418" s="4" t="s">
        <v>321</v>
      </c>
      <c r="C418" s="5">
        <f aca="true" t="shared" si="286" ref="C418:I418">C419</f>
        <v>0</v>
      </c>
      <c r="D418" s="5">
        <f t="shared" si="286"/>
        <v>54541000</v>
      </c>
      <c r="E418" s="5">
        <f t="shared" si="286"/>
        <v>-300000</v>
      </c>
      <c r="F418" s="5">
        <f t="shared" si="286"/>
        <v>54241000</v>
      </c>
      <c r="G418" s="5">
        <f t="shared" si="286"/>
        <v>61331000</v>
      </c>
      <c r="H418" s="5">
        <f t="shared" si="286"/>
        <v>61331000</v>
      </c>
      <c r="I418" s="5">
        <f t="shared" si="286"/>
        <v>61331000</v>
      </c>
    </row>
    <row r="419" spans="1:9" ht="12.75">
      <c r="A419" s="7" t="s">
        <v>222</v>
      </c>
      <c r="B419" s="4" t="s">
        <v>223</v>
      </c>
      <c r="C419" s="5">
        <f aca="true" t="shared" si="287" ref="C419:I419">C420+C421+C422+C425+C430</f>
        <v>0</v>
      </c>
      <c r="D419" s="5">
        <f t="shared" si="287"/>
        <v>54541000</v>
      </c>
      <c r="E419" s="5">
        <f t="shared" si="287"/>
        <v>-300000</v>
      </c>
      <c r="F419" s="5">
        <f t="shared" si="287"/>
        <v>54241000</v>
      </c>
      <c r="G419" s="5">
        <f t="shared" si="287"/>
        <v>61331000</v>
      </c>
      <c r="H419" s="5">
        <f t="shared" si="287"/>
        <v>61331000</v>
      </c>
      <c r="I419" s="5">
        <f t="shared" si="287"/>
        <v>61331000</v>
      </c>
    </row>
    <row r="420" spans="1:9" ht="12.75">
      <c r="A420" s="7" t="s">
        <v>79</v>
      </c>
      <c r="B420" s="4" t="s">
        <v>80</v>
      </c>
      <c r="C420" s="5">
        <f>'sursa 02'!C359+'sursa 10'!C139</f>
        <v>0</v>
      </c>
      <c r="D420" s="5">
        <f>'sursa 02'!D359+'sursa 10'!D139</f>
        <v>28965000</v>
      </c>
      <c r="E420" s="5">
        <f>'sursa 02'!E359+'sursa 10'!E139</f>
        <v>0</v>
      </c>
      <c r="F420" s="5">
        <f>'sursa 02'!F359+'sursa 10'!F139</f>
        <v>28965000</v>
      </c>
      <c r="G420" s="5">
        <f>'sursa 02'!G359+'sursa 10'!G139</f>
        <v>34075000</v>
      </c>
      <c r="H420" s="5">
        <f>'sursa 02'!H359+'sursa 10'!H139</f>
        <v>34075000</v>
      </c>
      <c r="I420" s="5">
        <f>'sursa 02'!I359+'sursa 10'!I139</f>
        <v>34075000</v>
      </c>
    </row>
    <row r="421" spans="1:9" ht="25.5">
      <c r="A421" s="7" t="s">
        <v>81</v>
      </c>
      <c r="B421" s="4" t="s">
        <v>82</v>
      </c>
      <c r="C421" s="5">
        <f>'sursa 02'!C360+'sursa 10'!C140</f>
        <v>0</v>
      </c>
      <c r="D421" s="5">
        <f>'sursa 02'!D360+'sursa 10'!D140</f>
        <v>7254000</v>
      </c>
      <c r="E421" s="5">
        <f>'sursa 02'!E360+'sursa 10'!E140</f>
        <v>-300000</v>
      </c>
      <c r="F421" s="5">
        <f>'sursa 02'!F360+'sursa 10'!F140</f>
        <v>6954000</v>
      </c>
      <c r="G421" s="5">
        <f>'sursa 02'!G360+'sursa 10'!G140</f>
        <v>7812000</v>
      </c>
      <c r="H421" s="5">
        <f>'sursa 02'!H360+'sursa 10'!H140</f>
        <v>7812000</v>
      </c>
      <c r="I421" s="5">
        <f>'sursa 02'!I360+'sursa 10'!I140</f>
        <v>7812000</v>
      </c>
    </row>
    <row r="422" spans="1:9" ht="25.5">
      <c r="A422" s="7" t="s">
        <v>233</v>
      </c>
      <c r="B422" s="4" t="s">
        <v>234</v>
      </c>
      <c r="C422" s="4"/>
      <c r="D422" s="5">
        <f>D423</f>
        <v>0</v>
      </c>
      <c r="E422" s="5">
        <f>E423</f>
        <v>0</v>
      </c>
      <c r="F422" s="5"/>
      <c r="G422" s="5">
        <f aca="true" t="shared" si="288" ref="G422:I423">G423</f>
        <v>0</v>
      </c>
      <c r="H422" s="5">
        <f t="shared" si="288"/>
        <v>0</v>
      </c>
      <c r="I422" s="5">
        <f t="shared" si="288"/>
        <v>0</v>
      </c>
    </row>
    <row r="423" spans="1:9" ht="51">
      <c r="A423" s="7" t="s">
        <v>235</v>
      </c>
      <c r="B423" s="4" t="s">
        <v>236</v>
      </c>
      <c r="C423" s="4"/>
      <c r="D423" s="5">
        <f>D424</f>
        <v>0</v>
      </c>
      <c r="E423" s="5">
        <f>E424</f>
        <v>0</v>
      </c>
      <c r="F423" s="5"/>
      <c r="G423" s="5">
        <f t="shared" si="288"/>
        <v>0</v>
      </c>
      <c r="H423" s="5">
        <f t="shared" si="288"/>
        <v>0</v>
      </c>
      <c r="I423" s="5">
        <f t="shared" si="288"/>
        <v>0</v>
      </c>
    </row>
    <row r="424" spans="1:9" ht="12.75">
      <c r="A424" s="7" t="s">
        <v>237</v>
      </c>
      <c r="B424" s="4" t="s">
        <v>238</v>
      </c>
      <c r="C424" s="4"/>
      <c r="D424" s="5"/>
      <c r="E424" s="5"/>
      <c r="F424" s="5"/>
      <c r="G424" s="5"/>
      <c r="H424" s="5"/>
      <c r="I424" s="5"/>
    </row>
    <row r="425" spans="1:9" ht="25.5">
      <c r="A425" s="7" t="s">
        <v>83</v>
      </c>
      <c r="B425" s="4" t="s">
        <v>84</v>
      </c>
      <c r="C425" s="5">
        <f aca="true" t="shared" si="289" ref="C425:I425">C426+C427+C428+C429</f>
        <v>0</v>
      </c>
      <c r="D425" s="5">
        <f t="shared" si="289"/>
        <v>18318000</v>
      </c>
      <c r="E425" s="5">
        <f t="shared" si="289"/>
        <v>0</v>
      </c>
      <c r="F425" s="5">
        <f t="shared" si="289"/>
        <v>18318000</v>
      </c>
      <c r="G425" s="5">
        <f t="shared" si="289"/>
        <v>19444000</v>
      </c>
      <c r="H425" s="5">
        <f t="shared" si="289"/>
        <v>19444000</v>
      </c>
      <c r="I425" s="5">
        <f t="shared" si="289"/>
        <v>19444000</v>
      </c>
    </row>
    <row r="426" spans="1:9" ht="12.75">
      <c r="A426" s="7" t="s">
        <v>257</v>
      </c>
      <c r="B426" s="4" t="s">
        <v>258</v>
      </c>
      <c r="C426" s="5">
        <f>'sursa 02'!C365</f>
        <v>0</v>
      </c>
      <c r="D426" s="5">
        <f>'sursa 02'!D365</f>
        <v>0</v>
      </c>
      <c r="E426" s="5">
        <f>'sursa 02'!E365</f>
        <v>0</v>
      </c>
      <c r="F426" s="5">
        <f>'sursa 02'!F365</f>
        <v>0</v>
      </c>
      <c r="G426" s="5">
        <f>'sursa 02'!G365</f>
        <v>600000</v>
      </c>
      <c r="H426" s="5">
        <f>'sursa 02'!H365</f>
        <v>600000</v>
      </c>
      <c r="I426" s="5">
        <f>'sursa 02'!I365</f>
        <v>600000</v>
      </c>
    </row>
    <row r="427" spans="1:9" ht="12.75">
      <c r="A427" s="7" t="s">
        <v>259</v>
      </c>
      <c r="B427" s="4" t="s">
        <v>260</v>
      </c>
      <c r="C427" s="5">
        <f>'sursa 02'!C366</f>
        <v>0</v>
      </c>
      <c r="D427" s="5">
        <f>'sursa 02'!D366</f>
        <v>0</v>
      </c>
      <c r="E427" s="5">
        <f>'sursa 02'!E366</f>
        <v>0</v>
      </c>
      <c r="F427" s="5">
        <f>'sursa 02'!F366</f>
        <v>0</v>
      </c>
      <c r="G427" s="5">
        <f>'sursa 02'!G366</f>
        <v>500000</v>
      </c>
      <c r="H427" s="5">
        <f>'sursa 02'!H366</f>
        <v>500000</v>
      </c>
      <c r="I427" s="5">
        <f>'sursa 02'!I366</f>
        <v>500000</v>
      </c>
    </row>
    <row r="428" spans="1:9" ht="12.75">
      <c r="A428" s="7" t="s">
        <v>261</v>
      </c>
      <c r="B428" s="4" t="s">
        <v>262</v>
      </c>
      <c r="C428" s="5">
        <f>'sursa 02'!C367</f>
        <v>0</v>
      </c>
      <c r="D428" s="5">
        <f>'sursa 02'!D367</f>
        <v>17974000</v>
      </c>
      <c r="E428" s="5">
        <f>'sursa 02'!E367</f>
        <v>0</v>
      </c>
      <c r="F428" s="5">
        <f>'sursa 02'!F367</f>
        <v>17974000</v>
      </c>
      <c r="G428" s="5">
        <f>'sursa 02'!G367</f>
        <v>17974000</v>
      </c>
      <c r="H428" s="5">
        <f>'sursa 02'!H367</f>
        <v>17974000</v>
      </c>
      <c r="I428" s="5">
        <f>'sursa 02'!I367</f>
        <v>17974000</v>
      </c>
    </row>
    <row r="429" spans="1:9" ht="12.75">
      <c r="A429" s="7" t="s">
        <v>87</v>
      </c>
      <c r="B429" s="4" t="s">
        <v>88</v>
      </c>
      <c r="C429" s="5">
        <f>'sursa 02'!C368+'sursa 10'!C142</f>
        <v>0</v>
      </c>
      <c r="D429" s="5">
        <f>'sursa 02'!D368+'sursa 10'!D142</f>
        <v>344000</v>
      </c>
      <c r="E429" s="5">
        <f>'sursa 02'!E368+'sursa 10'!E142</f>
        <v>0</v>
      </c>
      <c r="F429" s="5">
        <f>'sursa 02'!F368+'sursa 10'!F142</f>
        <v>344000</v>
      </c>
      <c r="G429" s="5">
        <f>'sursa 02'!G368+'sursa 10'!G142</f>
        <v>370000</v>
      </c>
      <c r="H429" s="5">
        <f>'sursa 02'!H368+'sursa 10'!H142</f>
        <v>370000</v>
      </c>
      <c r="I429" s="5">
        <f>'sursa 02'!I368+'sursa 10'!I142</f>
        <v>370000</v>
      </c>
    </row>
    <row r="430" spans="1:9" ht="12.75">
      <c r="A430" s="7" t="s">
        <v>263</v>
      </c>
      <c r="B430" s="4" t="s">
        <v>264</v>
      </c>
      <c r="C430" s="5">
        <f aca="true" t="shared" si="290" ref="C430:I432">C431</f>
        <v>0</v>
      </c>
      <c r="D430" s="5">
        <f t="shared" si="290"/>
        <v>4000</v>
      </c>
      <c r="E430" s="5">
        <f t="shared" si="290"/>
        <v>0</v>
      </c>
      <c r="F430" s="5">
        <f t="shared" si="290"/>
        <v>4000</v>
      </c>
      <c r="G430" s="5">
        <f t="shared" si="290"/>
        <v>0</v>
      </c>
      <c r="H430" s="5">
        <f t="shared" si="290"/>
        <v>0</v>
      </c>
      <c r="I430" s="5">
        <f t="shared" si="290"/>
        <v>0</v>
      </c>
    </row>
    <row r="431" spans="1:9" ht="12.75">
      <c r="A431" s="7" t="s">
        <v>265</v>
      </c>
      <c r="B431" s="4" t="s">
        <v>266</v>
      </c>
      <c r="C431" s="5">
        <f t="shared" si="290"/>
        <v>0</v>
      </c>
      <c r="D431" s="5">
        <f t="shared" si="290"/>
        <v>4000</v>
      </c>
      <c r="E431" s="5">
        <f t="shared" si="290"/>
        <v>0</v>
      </c>
      <c r="F431" s="5">
        <f t="shared" si="290"/>
        <v>4000</v>
      </c>
      <c r="G431" s="5">
        <f t="shared" si="290"/>
        <v>0</v>
      </c>
      <c r="H431" s="5">
        <f t="shared" si="290"/>
        <v>0</v>
      </c>
      <c r="I431" s="5">
        <f t="shared" si="290"/>
        <v>0</v>
      </c>
    </row>
    <row r="432" spans="1:9" ht="12.75">
      <c r="A432" s="7" t="s">
        <v>271</v>
      </c>
      <c r="B432" s="4" t="s">
        <v>272</v>
      </c>
      <c r="C432" s="5">
        <f t="shared" si="290"/>
        <v>0</v>
      </c>
      <c r="D432" s="5">
        <f t="shared" si="290"/>
        <v>4000</v>
      </c>
      <c r="E432" s="5">
        <f t="shared" si="290"/>
        <v>0</v>
      </c>
      <c r="F432" s="5">
        <f t="shared" si="290"/>
        <v>4000</v>
      </c>
      <c r="G432" s="5">
        <f t="shared" si="290"/>
        <v>0</v>
      </c>
      <c r="H432" s="5">
        <f t="shared" si="290"/>
        <v>0</v>
      </c>
      <c r="I432" s="5">
        <f t="shared" si="290"/>
        <v>0</v>
      </c>
    </row>
    <row r="433" spans="1:9" ht="12.75">
      <c r="A433" s="7" t="s">
        <v>273</v>
      </c>
      <c r="B433" s="4" t="s">
        <v>274</v>
      </c>
      <c r="C433" s="5">
        <f>'sursa 02'!C372</f>
        <v>0</v>
      </c>
      <c r="D433" s="5">
        <f>'sursa 02'!D372</f>
        <v>4000</v>
      </c>
      <c r="E433" s="5">
        <f>'sursa 02'!E372</f>
        <v>0</v>
      </c>
      <c r="F433" s="5">
        <f>'sursa 02'!F372</f>
        <v>4000</v>
      </c>
      <c r="G433" s="5">
        <f>'sursa 02'!G372</f>
        <v>0</v>
      </c>
      <c r="H433" s="5">
        <f>'sursa 02'!H372</f>
        <v>0</v>
      </c>
      <c r="I433" s="5">
        <f>'sursa 02'!I372</f>
        <v>0</v>
      </c>
    </row>
    <row r="434" spans="1:9" ht="38.25">
      <c r="A434" s="7" t="s">
        <v>346</v>
      </c>
      <c r="B434" s="4" t="s">
        <v>323</v>
      </c>
      <c r="C434" s="5">
        <f aca="true" t="shared" si="291" ref="C434:I434">C435</f>
        <v>0</v>
      </c>
      <c r="D434" s="5">
        <f t="shared" si="291"/>
        <v>89791000</v>
      </c>
      <c r="E434" s="5">
        <f t="shared" si="291"/>
        <v>0</v>
      </c>
      <c r="F434" s="5">
        <f t="shared" si="291"/>
        <v>89791000</v>
      </c>
      <c r="G434" s="5">
        <f t="shared" si="291"/>
        <v>114149000</v>
      </c>
      <c r="H434" s="5">
        <f t="shared" si="291"/>
        <v>114149000</v>
      </c>
      <c r="I434" s="5">
        <f t="shared" si="291"/>
        <v>114149000</v>
      </c>
    </row>
    <row r="435" spans="1:9" ht="12.75">
      <c r="A435" s="7" t="s">
        <v>222</v>
      </c>
      <c r="B435" s="4" t="s">
        <v>223</v>
      </c>
      <c r="C435" s="5">
        <f>C436+C437+C445+C449</f>
        <v>0</v>
      </c>
      <c r="D435" s="5">
        <f>D436+D437+D445+D449+D441+D438</f>
        <v>89791000</v>
      </c>
      <c r="E435" s="5">
        <f>E436+E437+E445+E449+E441+E438</f>
        <v>0</v>
      </c>
      <c r="F435" s="5">
        <f>F436+F437+F445+F449+F441+F438</f>
        <v>89791000</v>
      </c>
      <c r="G435" s="5">
        <f>G436+G437+G445+G449</f>
        <v>114149000</v>
      </c>
      <c r="H435" s="5">
        <f>H436+H437+H445+H449</f>
        <v>114149000</v>
      </c>
      <c r="I435" s="5">
        <f>I436+I437+I445+I449</f>
        <v>114149000</v>
      </c>
    </row>
    <row r="436" spans="1:9" ht="12.75">
      <c r="A436" s="7" t="s">
        <v>79</v>
      </c>
      <c r="B436" s="4" t="s">
        <v>80</v>
      </c>
      <c r="C436" s="5">
        <f>'sursa 02'!C375</f>
        <v>0</v>
      </c>
      <c r="D436" s="5">
        <f>'sursa 02'!D375</f>
        <v>73300000</v>
      </c>
      <c r="E436" s="5">
        <f>'sursa 02'!E375</f>
        <v>0</v>
      </c>
      <c r="F436" s="5">
        <f>'sursa 02'!F375</f>
        <v>73300000</v>
      </c>
      <c r="G436" s="5">
        <f>'sursa 02'!G375</f>
        <v>95000000</v>
      </c>
      <c r="H436" s="5">
        <f>'sursa 02'!H375</f>
        <v>95000000</v>
      </c>
      <c r="I436" s="5">
        <f>'sursa 02'!I375</f>
        <v>95000000</v>
      </c>
    </row>
    <row r="437" spans="1:9" ht="25.5">
      <c r="A437" s="7" t="s">
        <v>81</v>
      </c>
      <c r="B437" s="4" t="s">
        <v>82</v>
      </c>
      <c r="C437" s="5">
        <f>'sursa 02'!C376</f>
        <v>0</v>
      </c>
      <c r="D437" s="5">
        <f>'sursa 02'!D376</f>
        <v>8823000</v>
      </c>
      <c r="E437" s="5">
        <f>'sursa 02'!E376</f>
        <v>-180000</v>
      </c>
      <c r="F437" s="5">
        <f>'sursa 02'!F376</f>
        <v>8643000</v>
      </c>
      <c r="G437" s="5">
        <f>'sursa 02'!G376</f>
        <v>11000000</v>
      </c>
      <c r="H437" s="5">
        <f>'sursa 02'!H376</f>
        <v>11000000</v>
      </c>
      <c r="I437" s="5">
        <f>'sursa 02'!I376</f>
        <v>11000000</v>
      </c>
    </row>
    <row r="438" spans="1:9" ht="25.5">
      <c r="A438" s="7" t="s">
        <v>233</v>
      </c>
      <c r="B438" s="4" t="s">
        <v>234</v>
      </c>
      <c r="C438" s="5"/>
      <c r="D438" s="5">
        <f>D439</f>
        <v>0</v>
      </c>
      <c r="E438" s="5">
        <f>F438-D438</f>
        <v>927000</v>
      </c>
      <c r="F438" s="5">
        <f>F439</f>
        <v>927000</v>
      </c>
      <c r="G438" s="5"/>
      <c r="H438" s="5"/>
      <c r="I438" s="5"/>
    </row>
    <row r="439" spans="1:9" ht="51">
      <c r="A439" s="7" t="s">
        <v>415</v>
      </c>
      <c r="B439" s="4" t="s">
        <v>236</v>
      </c>
      <c r="C439" s="5"/>
      <c r="D439" s="5">
        <f>D440</f>
        <v>0</v>
      </c>
      <c r="E439" s="5">
        <f>F439-D439</f>
        <v>927000</v>
      </c>
      <c r="F439" s="5">
        <f>F440</f>
        <v>927000</v>
      </c>
      <c r="G439" s="5"/>
      <c r="H439" s="5"/>
      <c r="I439" s="5"/>
    </row>
    <row r="440" spans="1:9" ht="38.25">
      <c r="A440" s="7" t="s">
        <v>414</v>
      </c>
      <c r="B440" s="4" t="s">
        <v>416</v>
      </c>
      <c r="C440" s="5"/>
      <c r="D440" s="5">
        <f>'sursa 02'!D379</f>
        <v>0</v>
      </c>
      <c r="E440" s="5">
        <f>'sursa 02'!E379</f>
        <v>927000</v>
      </c>
      <c r="F440" s="5">
        <f>'sursa 02'!F379</f>
        <v>927000</v>
      </c>
      <c r="G440" s="5"/>
      <c r="H440" s="5"/>
      <c r="I440" s="5"/>
    </row>
    <row r="441" spans="1:9" ht="12.75">
      <c r="A441" s="7" t="s">
        <v>243</v>
      </c>
      <c r="B441" s="4" t="s">
        <v>244</v>
      </c>
      <c r="C441" s="5">
        <f>C442</f>
        <v>0</v>
      </c>
      <c r="D441" s="5">
        <f>D442</f>
        <v>1047000</v>
      </c>
      <c r="E441" s="5">
        <f>F441-D441</f>
        <v>-747000</v>
      </c>
      <c r="F441" s="5">
        <f>F442</f>
        <v>300000</v>
      </c>
      <c r="G441" s="5">
        <f aca="true" t="shared" si="292" ref="G441:I442">G442</f>
        <v>0</v>
      </c>
      <c r="H441" s="5">
        <f t="shared" si="292"/>
        <v>0</v>
      </c>
      <c r="I441" s="5">
        <f t="shared" si="292"/>
        <v>0</v>
      </c>
    </row>
    <row r="442" spans="1:9" ht="12.75">
      <c r="A442" s="7" t="s">
        <v>245</v>
      </c>
      <c r="B442" s="4" t="s">
        <v>246</v>
      </c>
      <c r="C442" s="5">
        <f>C443</f>
        <v>0</v>
      </c>
      <c r="D442" s="5">
        <f>D443+D444</f>
        <v>1047000</v>
      </c>
      <c r="E442" s="5">
        <f>E443+E444</f>
        <v>-747000</v>
      </c>
      <c r="F442" s="5">
        <f>F443+F444</f>
        <v>300000</v>
      </c>
      <c r="G442" s="5">
        <f t="shared" si="292"/>
        <v>0</v>
      </c>
      <c r="H442" s="5">
        <f t="shared" si="292"/>
        <v>0</v>
      </c>
      <c r="I442" s="5">
        <f t="shared" si="292"/>
        <v>0</v>
      </c>
    </row>
    <row r="443" spans="1:9" ht="12.75">
      <c r="A443" s="7" t="s">
        <v>247</v>
      </c>
      <c r="B443" s="4" t="s">
        <v>248</v>
      </c>
      <c r="C443" s="5">
        <f>C608</f>
        <v>0</v>
      </c>
      <c r="D443" s="5">
        <f>'sursa 02'!D382</f>
        <v>1047000</v>
      </c>
      <c r="E443" s="5">
        <f>'sursa 02'!E382</f>
        <v>-1047000</v>
      </c>
      <c r="F443" s="5">
        <f>'sursa 02'!F382</f>
        <v>0</v>
      </c>
      <c r="G443" s="5">
        <f>G608</f>
        <v>0</v>
      </c>
      <c r="H443" s="5">
        <f>H608</f>
        <v>0</v>
      </c>
      <c r="I443" s="5">
        <f>I608</f>
        <v>0</v>
      </c>
    </row>
    <row r="444" spans="1:9" ht="38.25">
      <c r="A444" s="7" t="s">
        <v>412</v>
      </c>
      <c r="B444" s="4" t="s">
        <v>413</v>
      </c>
      <c r="C444" s="5"/>
      <c r="D444" s="5">
        <f>'sursa 02'!D383</f>
        <v>0</v>
      </c>
      <c r="E444" s="5">
        <f>'sursa 02'!E383</f>
        <v>300000</v>
      </c>
      <c r="F444" s="5">
        <f>'sursa 02'!F383</f>
        <v>300000</v>
      </c>
      <c r="G444" s="5"/>
      <c r="H444" s="5"/>
      <c r="I444" s="5"/>
    </row>
    <row r="445" spans="1:9" ht="12.75">
      <c r="A445" s="7" t="s">
        <v>249</v>
      </c>
      <c r="B445" s="4" t="s">
        <v>250</v>
      </c>
      <c r="C445" s="5">
        <f aca="true" t="shared" si="293" ref="C445:I445">C446</f>
        <v>0</v>
      </c>
      <c r="D445" s="5">
        <f t="shared" si="293"/>
        <v>5027000</v>
      </c>
      <c r="E445" s="5">
        <f t="shared" si="293"/>
        <v>0</v>
      </c>
      <c r="F445" s="5">
        <f t="shared" si="293"/>
        <v>5027000</v>
      </c>
      <c r="G445" s="5">
        <f t="shared" si="293"/>
        <v>6449000</v>
      </c>
      <c r="H445" s="5">
        <f t="shared" si="293"/>
        <v>6449000</v>
      </c>
      <c r="I445" s="5">
        <f t="shared" si="293"/>
        <v>6449000</v>
      </c>
    </row>
    <row r="446" spans="1:9" ht="12.75">
      <c r="A446" s="7" t="s">
        <v>251</v>
      </c>
      <c r="B446" s="4" t="s">
        <v>252</v>
      </c>
      <c r="C446" s="5">
        <f aca="true" t="shared" si="294" ref="C446:I446">C447+C448</f>
        <v>0</v>
      </c>
      <c r="D446" s="5">
        <f t="shared" si="294"/>
        <v>5027000</v>
      </c>
      <c r="E446" s="5">
        <f t="shared" si="294"/>
        <v>0</v>
      </c>
      <c r="F446" s="5">
        <f t="shared" si="294"/>
        <v>5027000</v>
      </c>
      <c r="G446" s="5">
        <f t="shared" si="294"/>
        <v>6449000</v>
      </c>
      <c r="H446" s="5">
        <f t="shared" si="294"/>
        <v>6449000</v>
      </c>
      <c r="I446" s="5">
        <f t="shared" si="294"/>
        <v>6449000</v>
      </c>
    </row>
    <row r="447" spans="1:9" ht="12.75">
      <c r="A447" s="7" t="s">
        <v>253</v>
      </c>
      <c r="B447" s="4" t="s">
        <v>254</v>
      </c>
      <c r="C447" s="5">
        <f>'sursa 02'!C386</f>
        <v>0</v>
      </c>
      <c r="D447" s="5">
        <f>'sursa 02'!D386</f>
        <v>3929000</v>
      </c>
      <c r="E447" s="5">
        <f>'sursa 02'!E386</f>
        <v>0</v>
      </c>
      <c r="F447" s="5">
        <f>'sursa 02'!F386</f>
        <v>3929000</v>
      </c>
      <c r="G447" s="5">
        <f>'sursa 02'!G386</f>
        <v>1749000</v>
      </c>
      <c r="H447" s="5">
        <f>'sursa 02'!H386</f>
        <v>1749000</v>
      </c>
      <c r="I447" s="5">
        <f>'sursa 02'!I386</f>
        <v>1749000</v>
      </c>
    </row>
    <row r="448" spans="1:9" ht="12.75">
      <c r="A448" s="7" t="s">
        <v>255</v>
      </c>
      <c r="B448" s="4" t="s">
        <v>256</v>
      </c>
      <c r="C448" s="5">
        <f>'sursa 02'!C387</f>
        <v>0</v>
      </c>
      <c r="D448" s="5">
        <f>'sursa 02'!D387</f>
        <v>1098000</v>
      </c>
      <c r="E448" s="5">
        <f>'sursa 02'!E387</f>
        <v>0</v>
      </c>
      <c r="F448" s="5">
        <f>'sursa 02'!F387</f>
        <v>1098000</v>
      </c>
      <c r="G448" s="5">
        <f>'sursa 02'!G387</f>
        <v>4700000</v>
      </c>
      <c r="H448" s="5">
        <f>'sursa 02'!H387</f>
        <v>4700000</v>
      </c>
      <c r="I448" s="5">
        <f>'sursa 02'!I387</f>
        <v>4700000</v>
      </c>
    </row>
    <row r="449" spans="1:9" ht="25.5">
      <c r="A449" s="7" t="s">
        <v>83</v>
      </c>
      <c r="B449" s="4" t="s">
        <v>84</v>
      </c>
      <c r="C449" s="5">
        <f aca="true" t="shared" si="295" ref="C449:I449">C450+C451</f>
        <v>0</v>
      </c>
      <c r="D449" s="5">
        <f t="shared" si="295"/>
        <v>1594000</v>
      </c>
      <c r="E449" s="5">
        <f t="shared" si="295"/>
        <v>0</v>
      </c>
      <c r="F449" s="5">
        <f t="shared" si="295"/>
        <v>1594000</v>
      </c>
      <c r="G449" s="5">
        <f t="shared" si="295"/>
        <v>1700000</v>
      </c>
      <c r="H449" s="5">
        <f t="shared" si="295"/>
        <v>1700000</v>
      </c>
      <c r="I449" s="5">
        <f t="shared" si="295"/>
        <v>1700000</v>
      </c>
    </row>
    <row r="450" spans="1:9" ht="12.75">
      <c r="A450" s="7" t="s">
        <v>257</v>
      </c>
      <c r="B450" s="4" t="s">
        <v>258</v>
      </c>
      <c r="C450" s="5">
        <f>'sursa 02'!C389</f>
        <v>0</v>
      </c>
      <c r="D450" s="5">
        <f>'sursa 02'!D389</f>
        <v>800000</v>
      </c>
      <c r="E450" s="5">
        <f>'sursa 02'!E389</f>
        <v>0</v>
      </c>
      <c r="F450" s="5">
        <f>'sursa 02'!F389</f>
        <v>800000</v>
      </c>
      <c r="G450" s="5">
        <f>'sursa 02'!G389</f>
        <v>500000</v>
      </c>
      <c r="H450" s="5">
        <f>'sursa 02'!H389</f>
        <v>500000</v>
      </c>
      <c r="I450" s="5">
        <f>'sursa 02'!I389</f>
        <v>500000</v>
      </c>
    </row>
    <row r="451" spans="1:9" ht="12.75">
      <c r="A451" s="7" t="s">
        <v>87</v>
      </c>
      <c r="B451" s="4" t="s">
        <v>88</v>
      </c>
      <c r="C451" s="5">
        <f>'sursa 02'!C390</f>
        <v>0</v>
      </c>
      <c r="D451" s="5">
        <f>'sursa 02'!D390</f>
        <v>794000</v>
      </c>
      <c r="E451" s="5">
        <f>'sursa 02'!E390</f>
        <v>0</v>
      </c>
      <c r="F451" s="5">
        <f>'sursa 02'!F390</f>
        <v>794000</v>
      </c>
      <c r="G451" s="5">
        <f>'sursa 02'!G390</f>
        <v>1200000</v>
      </c>
      <c r="H451" s="5">
        <f>'sursa 02'!H390</f>
        <v>1200000</v>
      </c>
      <c r="I451" s="5">
        <f>'sursa 02'!I390</f>
        <v>1200000</v>
      </c>
    </row>
    <row r="452" spans="1:9" ht="25.5">
      <c r="A452" s="7" t="s">
        <v>324</v>
      </c>
      <c r="B452" s="4" t="s">
        <v>325</v>
      </c>
      <c r="C452" s="5">
        <f aca="true" t="shared" si="296" ref="C452:I453">C453</f>
        <v>0</v>
      </c>
      <c r="D452" s="5">
        <f t="shared" si="296"/>
        <v>62176000</v>
      </c>
      <c r="E452" s="5">
        <f t="shared" si="296"/>
        <v>-200000</v>
      </c>
      <c r="F452" s="5">
        <f t="shared" si="296"/>
        <v>61976000</v>
      </c>
      <c r="G452" s="5">
        <f t="shared" si="296"/>
        <v>13669000</v>
      </c>
      <c r="H452" s="5">
        <f t="shared" si="296"/>
        <v>13669000</v>
      </c>
      <c r="I452" s="5">
        <f t="shared" si="296"/>
        <v>13669000</v>
      </c>
    </row>
    <row r="453" spans="1:9" ht="12.75">
      <c r="A453" s="7" t="s">
        <v>328</v>
      </c>
      <c r="B453" s="4" t="s">
        <v>329</v>
      </c>
      <c r="C453" s="5">
        <f t="shared" si="296"/>
        <v>0</v>
      </c>
      <c r="D453" s="5">
        <f t="shared" si="296"/>
        <v>62176000</v>
      </c>
      <c r="E453" s="5">
        <f t="shared" si="296"/>
        <v>-200000</v>
      </c>
      <c r="F453" s="5">
        <f t="shared" si="296"/>
        <v>61976000</v>
      </c>
      <c r="G453" s="5">
        <f t="shared" si="296"/>
        <v>13669000</v>
      </c>
      <c r="H453" s="5">
        <f t="shared" si="296"/>
        <v>13669000</v>
      </c>
      <c r="I453" s="5">
        <f t="shared" si="296"/>
        <v>13669000</v>
      </c>
    </row>
    <row r="454" spans="1:9" ht="12.75">
      <c r="A454" s="7" t="s">
        <v>222</v>
      </c>
      <c r="B454" s="4" t="s">
        <v>223</v>
      </c>
      <c r="C454" s="5">
        <f aca="true" t="shared" si="297" ref="C454:I454">C455+C456</f>
        <v>0</v>
      </c>
      <c r="D454" s="5">
        <f t="shared" si="297"/>
        <v>62176000</v>
      </c>
      <c r="E454" s="5">
        <f t="shared" si="297"/>
        <v>-200000</v>
      </c>
      <c r="F454" s="5">
        <f t="shared" si="297"/>
        <v>61976000</v>
      </c>
      <c r="G454" s="5">
        <f t="shared" si="297"/>
        <v>13669000</v>
      </c>
      <c r="H454" s="5">
        <f t="shared" si="297"/>
        <v>13669000</v>
      </c>
      <c r="I454" s="5">
        <f t="shared" si="297"/>
        <v>13669000</v>
      </c>
    </row>
    <row r="455" spans="1:9" ht="25.5">
      <c r="A455" s="7" t="s">
        <v>81</v>
      </c>
      <c r="B455" s="4" t="s">
        <v>82</v>
      </c>
      <c r="C455" s="5">
        <f>'sursa 02'!C394</f>
        <v>0</v>
      </c>
      <c r="D455" s="5">
        <f>'sursa 02'!D394</f>
        <v>60764000</v>
      </c>
      <c r="E455" s="5">
        <f>'sursa 02'!E394</f>
        <v>-200000</v>
      </c>
      <c r="F455" s="5">
        <f>'sursa 02'!F394</f>
        <v>60564000</v>
      </c>
      <c r="G455" s="5">
        <f>'sursa 02'!G394</f>
        <v>12169000</v>
      </c>
      <c r="H455" s="5">
        <f>'sursa 02'!H394</f>
        <v>12169000</v>
      </c>
      <c r="I455" s="5">
        <f>'sursa 02'!I394</f>
        <v>12169000</v>
      </c>
    </row>
    <row r="456" spans="1:9" ht="12.75">
      <c r="A456" s="7" t="s">
        <v>263</v>
      </c>
      <c r="B456" s="4" t="s">
        <v>264</v>
      </c>
      <c r="C456" s="5">
        <f aca="true" t="shared" si="298" ref="C456:I458">C457</f>
        <v>0</v>
      </c>
      <c r="D456" s="5">
        <f t="shared" si="298"/>
        <v>1412000</v>
      </c>
      <c r="E456" s="5">
        <f t="shared" si="298"/>
        <v>0</v>
      </c>
      <c r="F456" s="5">
        <f t="shared" si="298"/>
        <v>1412000</v>
      </c>
      <c r="G456" s="5">
        <f t="shared" si="298"/>
        <v>1500000</v>
      </c>
      <c r="H456" s="5">
        <f t="shared" si="298"/>
        <v>1500000</v>
      </c>
      <c r="I456" s="5">
        <f t="shared" si="298"/>
        <v>1500000</v>
      </c>
    </row>
    <row r="457" spans="1:9" ht="12.75">
      <c r="A457" s="7" t="s">
        <v>265</v>
      </c>
      <c r="B457" s="4" t="s">
        <v>266</v>
      </c>
      <c r="C457" s="5">
        <f t="shared" si="298"/>
        <v>0</v>
      </c>
      <c r="D457" s="5">
        <f t="shared" si="298"/>
        <v>1412000</v>
      </c>
      <c r="E457" s="5">
        <f t="shared" si="298"/>
        <v>0</v>
      </c>
      <c r="F457" s="5">
        <f t="shared" si="298"/>
        <v>1412000</v>
      </c>
      <c r="G457" s="5">
        <f t="shared" si="298"/>
        <v>1500000</v>
      </c>
      <c r="H457" s="5">
        <f t="shared" si="298"/>
        <v>1500000</v>
      </c>
      <c r="I457" s="5">
        <f t="shared" si="298"/>
        <v>1500000</v>
      </c>
    </row>
    <row r="458" spans="1:9" ht="12.75">
      <c r="A458" s="7" t="s">
        <v>271</v>
      </c>
      <c r="B458" s="4" t="s">
        <v>272</v>
      </c>
      <c r="C458" s="5">
        <f t="shared" si="298"/>
        <v>0</v>
      </c>
      <c r="D458" s="5">
        <f t="shared" si="298"/>
        <v>1412000</v>
      </c>
      <c r="E458" s="5">
        <f t="shared" si="298"/>
        <v>0</v>
      </c>
      <c r="F458" s="5">
        <f t="shared" si="298"/>
        <v>1412000</v>
      </c>
      <c r="G458" s="5">
        <f t="shared" si="298"/>
        <v>1500000</v>
      </c>
      <c r="H458" s="5">
        <f t="shared" si="298"/>
        <v>1500000</v>
      </c>
      <c r="I458" s="5">
        <f t="shared" si="298"/>
        <v>1500000</v>
      </c>
    </row>
    <row r="459" spans="1:9" ht="12.75">
      <c r="A459" s="7" t="s">
        <v>273</v>
      </c>
      <c r="B459" s="4" t="s">
        <v>274</v>
      </c>
      <c r="C459" s="5">
        <f>'sursa 02'!C398</f>
        <v>0</v>
      </c>
      <c r="D459" s="5">
        <f>'sursa 02'!D398</f>
        <v>1412000</v>
      </c>
      <c r="E459" s="5">
        <f>'sursa 02'!E398</f>
        <v>0</v>
      </c>
      <c r="F459" s="5">
        <f>'sursa 02'!F398</f>
        <v>1412000</v>
      </c>
      <c r="G459" s="5">
        <f>'sursa 02'!G398</f>
        <v>1500000</v>
      </c>
      <c r="H459" s="5">
        <f>'sursa 02'!H398</f>
        <v>1500000</v>
      </c>
      <c r="I459" s="5">
        <f>'sursa 02'!I398</f>
        <v>1500000</v>
      </c>
    </row>
    <row r="460" spans="1:9" ht="25.5">
      <c r="A460" s="7" t="s">
        <v>330</v>
      </c>
      <c r="B460" s="4" t="s">
        <v>331</v>
      </c>
      <c r="C460" s="5">
        <f aca="true" t="shared" si="299" ref="C460:I460">C461+C464+C476</f>
        <v>10000000</v>
      </c>
      <c r="D460" s="5">
        <f t="shared" si="299"/>
        <v>66945000</v>
      </c>
      <c r="E460" s="5">
        <f t="shared" si="299"/>
        <v>200000</v>
      </c>
      <c r="F460" s="5">
        <f t="shared" si="299"/>
        <v>67145000</v>
      </c>
      <c r="G460" s="5">
        <f t="shared" si="299"/>
        <v>87000000</v>
      </c>
      <c r="H460" s="5">
        <f t="shared" si="299"/>
        <v>33648000</v>
      </c>
      <c r="I460" s="5">
        <f t="shared" si="299"/>
        <v>33359000</v>
      </c>
    </row>
    <row r="461" spans="1:9" ht="25.5">
      <c r="A461" s="7" t="s">
        <v>332</v>
      </c>
      <c r="B461" s="4" t="s">
        <v>333</v>
      </c>
      <c r="C461" s="5">
        <f aca="true" t="shared" si="300" ref="C461:I462">C462</f>
        <v>0</v>
      </c>
      <c r="D461" s="5">
        <f t="shared" si="300"/>
        <v>91000</v>
      </c>
      <c r="E461" s="5">
        <f t="shared" si="300"/>
        <v>0</v>
      </c>
      <c r="F461" s="5">
        <f t="shared" si="300"/>
        <v>91000</v>
      </c>
      <c r="G461" s="5">
        <f t="shared" si="300"/>
        <v>0</v>
      </c>
      <c r="H461" s="5">
        <f t="shared" si="300"/>
        <v>0</v>
      </c>
      <c r="I461" s="5">
        <f t="shared" si="300"/>
        <v>0</v>
      </c>
    </row>
    <row r="462" spans="1:9" ht="12.75">
      <c r="A462" s="7" t="s">
        <v>222</v>
      </c>
      <c r="B462" s="4" t="s">
        <v>223</v>
      </c>
      <c r="C462" s="5">
        <f t="shared" si="300"/>
        <v>0</v>
      </c>
      <c r="D462" s="5">
        <f t="shared" si="300"/>
        <v>91000</v>
      </c>
      <c r="E462" s="5">
        <f t="shared" si="300"/>
        <v>0</v>
      </c>
      <c r="F462" s="5">
        <f t="shared" si="300"/>
        <v>91000</v>
      </c>
      <c r="G462" s="5">
        <f t="shared" si="300"/>
        <v>0</v>
      </c>
      <c r="H462" s="5">
        <f t="shared" si="300"/>
        <v>0</v>
      </c>
      <c r="I462" s="5">
        <f t="shared" si="300"/>
        <v>0</v>
      </c>
    </row>
    <row r="463" spans="1:9" ht="25.5">
      <c r="A463" s="7" t="s">
        <v>81</v>
      </c>
      <c r="B463" s="4" t="s">
        <v>82</v>
      </c>
      <c r="C463" s="5">
        <f>'sursa 02'!C402</f>
        <v>0</v>
      </c>
      <c r="D463" s="5">
        <f>'sursa 02'!D402</f>
        <v>91000</v>
      </c>
      <c r="E463" s="5">
        <f>'sursa 02'!E402</f>
        <v>0</v>
      </c>
      <c r="F463" s="5">
        <f>'sursa 02'!F402</f>
        <v>91000</v>
      </c>
      <c r="G463" s="5">
        <f>'sursa 02'!G402</f>
        <v>0</v>
      </c>
      <c r="H463" s="5">
        <f>'sursa 02'!H402</f>
        <v>0</v>
      </c>
      <c r="I463" s="5">
        <f>'sursa 02'!I402</f>
        <v>0</v>
      </c>
    </row>
    <row r="464" spans="1:9" ht="12.75">
      <c r="A464" s="7" t="s">
        <v>334</v>
      </c>
      <c r="B464" s="4" t="s">
        <v>335</v>
      </c>
      <c r="C464" s="5">
        <f aca="true" t="shared" si="301" ref="C464:I464">C465</f>
        <v>10000000</v>
      </c>
      <c r="D464" s="5">
        <f t="shared" si="301"/>
        <v>58856000</v>
      </c>
      <c r="E464" s="5">
        <f t="shared" si="301"/>
        <v>200000</v>
      </c>
      <c r="F464" s="5">
        <f t="shared" si="301"/>
        <v>59056000</v>
      </c>
      <c r="G464" s="5">
        <f t="shared" si="301"/>
        <v>81760000</v>
      </c>
      <c r="H464" s="5">
        <f t="shared" si="301"/>
        <v>28408000</v>
      </c>
      <c r="I464" s="5">
        <f t="shared" si="301"/>
        <v>28119000</v>
      </c>
    </row>
    <row r="465" spans="1:9" ht="12.75">
      <c r="A465" s="7" t="s">
        <v>222</v>
      </c>
      <c r="B465" s="4" t="s">
        <v>223</v>
      </c>
      <c r="C465" s="5">
        <f aca="true" t="shared" si="302" ref="C465:I465">C466+C467+C470</f>
        <v>10000000</v>
      </c>
      <c r="D465" s="5">
        <f t="shared" si="302"/>
        <v>58856000</v>
      </c>
      <c r="E465" s="5">
        <f t="shared" si="302"/>
        <v>200000</v>
      </c>
      <c r="F465" s="5">
        <f t="shared" si="302"/>
        <v>59056000</v>
      </c>
      <c r="G465" s="5">
        <f t="shared" si="302"/>
        <v>81760000</v>
      </c>
      <c r="H465" s="5">
        <f t="shared" si="302"/>
        <v>28408000</v>
      </c>
      <c r="I465" s="5">
        <f t="shared" si="302"/>
        <v>28119000</v>
      </c>
    </row>
    <row r="466" spans="1:9" ht="25.5">
      <c r="A466" s="7" t="s">
        <v>81</v>
      </c>
      <c r="B466" s="4" t="s">
        <v>82</v>
      </c>
      <c r="C466" s="5">
        <f>'sursa 02'!C405</f>
        <v>10000000</v>
      </c>
      <c r="D466" s="5">
        <f>'sursa 02'!D405</f>
        <v>49176000</v>
      </c>
      <c r="E466" s="5">
        <f>'sursa 02'!E405</f>
        <v>0</v>
      </c>
      <c r="F466" s="5">
        <f>'sursa 02'!F405</f>
        <v>49176000</v>
      </c>
      <c r="G466" s="5">
        <f>'sursa 02'!G405</f>
        <v>71260000</v>
      </c>
      <c r="H466" s="5">
        <f>'sursa 02'!H405</f>
        <v>17908000</v>
      </c>
      <c r="I466" s="5">
        <f>'sursa 02'!I405</f>
        <v>17619000</v>
      </c>
    </row>
    <row r="467" spans="1:9" ht="12.75">
      <c r="A467" s="7" t="s">
        <v>243</v>
      </c>
      <c r="B467" s="4" t="s">
        <v>244</v>
      </c>
      <c r="C467" s="5">
        <f aca="true" t="shared" si="303" ref="C467:I468">C468</f>
        <v>0</v>
      </c>
      <c r="D467" s="5">
        <f t="shared" si="303"/>
        <v>5000000</v>
      </c>
      <c r="E467" s="5">
        <f t="shared" si="303"/>
        <v>200000</v>
      </c>
      <c r="F467" s="5">
        <f t="shared" si="303"/>
        <v>5200000</v>
      </c>
      <c r="G467" s="5">
        <f t="shared" si="303"/>
        <v>5500000</v>
      </c>
      <c r="H467" s="5">
        <f t="shared" si="303"/>
        <v>5500000</v>
      </c>
      <c r="I467" s="5">
        <f t="shared" si="303"/>
        <v>5500000</v>
      </c>
    </row>
    <row r="468" spans="1:9" ht="12.75">
      <c r="A468" s="7" t="s">
        <v>245</v>
      </c>
      <c r="B468" s="4" t="s">
        <v>246</v>
      </c>
      <c r="C468" s="5">
        <f t="shared" si="303"/>
        <v>0</v>
      </c>
      <c r="D468" s="5">
        <f t="shared" si="303"/>
        <v>5000000</v>
      </c>
      <c r="E468" s="5">
        <f t="shared" si="303"/>
        <v>200000</v>
      </c>
      <c r="F468" s="5">
        <f t="shared" si="303"/>
        <v>5200000</v>
      </c>
      <c r="G468" s="5">
        <f t="shared" si="303"/>
        <v>5500000</v>
      </c>
      <c r="H468" s="5">
        <f t="shared" si="303"/>
        <v>5500000</v>
      </c>
      <c r="I468" s="5">
        <f t="shared" si="303"/>
        <v>5500000</v>
      </c>
    </row>
    <row r="469" spans="1:9" ht="12.75">
      <c r="A469" s="7" t="s">
        <v>247</v>
      </c>
      <c r="B469" s="4" t="s">
        <v>248</v>
      </c>
      <c r="C469" s="5">
        <f>'sursa 02'!C408</f>
        <v>0</v>
      </c>
      <c r="D469" s="5">
        <f>'sursa 02'!D408</f>
        <v>5000000</v>
      </c>
      <c r="E469" s="5">
        <f>'sursa 02'!E408</f>
        <v>200000</v>
      </c>
      <c r="F469" s="5">
        <f>'sursa 02'!F408</f>
        <v>5200000</v>
      </c>
      <c r="G469" s="5">
        <f>'sursa 02'!G408</f>
        <v>5500000</v>
      </c>
      <c r="H469" s="5">
        <f>'sursa 02'!H408</f>
        <v>5500000</v>
      </c>
      <c r="I469" s="5">
        <f>'sursa 02'!I408</f>
        <v>5500000</v>
      </c>
    </row>
    <row r="470" spans="1:9" ht="12.75">
      <c r="A470" s="7" t="s">
        <v>263</v>
      </c>
      <c r="B470" s="4" t="s">
        <v>264</v>
      </c>
      <c r="C470" s="5">
        <f aca="true" t="shared" si="304" ref="C470:I470">C471</f>
        <v>0</v>
      </c>
      <c r="D470" s="5">
        <f t="shared" si="304"/>
        <v>4680000</v>
      </c>
      <c r="E470" s="5">
        <f t="shared" si="304"/>
        <v>0</v>
      </c>
      <c r="F470" s="5">
        <f t="shared" si="304"/>
        <v>4680000</v>
      </c>
      <c r="G470" s="5">
        <f t="shared" si="304"/>
        <v>5000000</v>
      </c>
      <c r="H470" s="5">
        <f t="shared" si="304"/>
        <v>5000000</v>
      </c>
      <c r="I470" s="5">
        <f t="shared" si="304"/>
        <v>5000000</v>
      </c>
    </row>
    <row r="471" spans="1:9" ht="12.75">
      <c r="A471" s="7" t="s">
        <v>265</v>
      </c>
      <c r="B471" s="4" t="s">
        <v>266</v>
      </c>
      <c r="C471" s="5">
        <f aca="true" t="shared" si="305" ref="C471:I471">C472+C474</f>
        <v>0</v>
      </c>
      <c r="D471" s="5">
        <f t="shared" si="305"/>
        <v>4680000</v>
      </c>
      <c r="E471" s="5">
        <f t="shared" si="305"/>
        <v>0</v>
      </c>
      <c r="F471" s="5">
        <f t="shared" si="305"/>
        <v>4680000</v>
      </c>
      <c r="G471" s="5">
        <f t="shared" si="305"/>
        <v>5000000</v>
      </c>
      <c r="H471" s="5">
        <f t="shared" si="305"/>
        <v>5000000</v>
      </c>
      <c r="I471" s="5">
        <f t="shared" si="305"/>
        <v>5000000</v>
      </c>
    </row>
    <row r="472" spans="1:9" ht="25.5">
      <c r="A472" s="7" t="s">
        <v>267</v>
      </c>
      <c r="B472" s="4" t="s">
        <v>268</v>
      </c>
      <c r="C472" s="5">
        <f aca="true" t="shared" si="306" ref="C472:I472">C473</f>
        <v>0</v>
      </c>
      <c r="D472" s="5">
        <f t="shared" si="306"/>
        <v>1090000</v>
      </c>
      <c r="E472" s="5">
        <f t="shared" si="306"/>
        <v>0</v>
      </c>
      <c r="F472" s="5">
        <f t="shared" si="306"/>
        <v>1090000</v>
      </c>
      <c r="G472" s="5">
        <f t="shared" si="306"/>
        <v>0</v>
      </c>
      <c r="H472" s="5">
        <f t="shared" si="306"/>
        <v>0</v>
      </c>
      <c r="I472" s="5">
        <f t="shared" si="306"/>
        <v>0</v>
      </c>
    </row>
    <row r="473" spans="1:9" ht="12.75">
      <c r="A473" s="7" t="s">
        <v>269</v>
      </c>
      <c r="B473" s="4" t="s">
        <v>270</v>
      </c>
      <c r="C473" s="5">
        <f>'sursa 02'!C412</f>
        <v>0</v>
      </c>
      <c r="D473" s="5">
        <f>'sursa 02'!D412</f>
        <v>1090000</v>
      </c>
      <c r="E473" s="5">
        <f>'sursa 02'!E412</f>
        <v>0</v>
      </c>
      <c r="F473" s="5">
        <f>'sursa 02'!F412</f>
        <v>1090000</v>
      </c>
      <c r="G473" s="5">
        <f>'sursa 02'!G412</f>
        <v>0</v>
      </c>
      <c r="H473" s="5">
        <f>'sursa 02'!H412</f>
        <v>0</v>
      </c>
      <c r="I473" s="5">
        <f>'sursa 02'!I412</f>
        <v>0</v>
      </c>
    </row>
    <row r="474" spans="1:9" ht="12.75">
      <c r="A474" s="7" t="s">
        <v>271</v>
      </c>
      <c r="B474" s="4" t="s">
        <v>272</v>
      </c>
      <c r="C474" s="5">
        <f aca="true" t="shared" si="307" ref="C474:I474">C475</f>
        <v>0</v>
      </c>
      <c r="D474" s="5">
        <f t="shared" si="307"/>
        <v>3590000</v>
      </c>
      <c r="E474" s="5">
        <f t="shared" si="307"/>
        <v>0</v>
      </c>
      <c r="F474" s="5">
        <f t="shared" si="307"/>
        <v>3590000</v>
      </c>
      <c r="G474" s="5">
        <f t="shared" si="307"/>
        <v>5000000</v>
      </c>
      <c r="H474" s="5">
        <f t="shared" si="307"/>
        <v>5000000</v>
      </c>
      <c r="I474" s="5">
        <f t="shared" si="307"/>
        <v>5000000</v>
      </c>
    </row>
    <row r="475" spans="1:9" ht="12.75">
      <c r="A475" s="7" t="s">
        <v>273</v>
      </c>
      <c r="B475" s="4" t="s">
        <v>274</v>
      </c>
      <c r="C475" s="5">
        <f>'sursa 02'!C414</f>
        <v>0</v>
      </c>
      <c r="D475" s="5">
        <f>'sursa 02'!D414</f>
        <v>3590000</v>
      </c>
      <c r="E475" s="5">
        <f>'sursa 02'!E414</f>
        <v>0</v>
      </c>
      <c r="F475" s="5">
        <f>'sursa 02'!F414</f>
        <v>3590000</v>
      </c>
      <c r="G475" s="5">
        <f>'sursa 02'!G414</f>
        <v>5000000</v>
      </c>
      <c r="H475" s="5">
        <f>'sursa 02'!H414</f>
        <v>5000000</v>
      </c>
      <c r="I475" s="5">
        <f>'sursa 02'!I414</f>
        <v>5000000</v>
      </c>
    </row>
    <row r="476" spans="1:9" ht="12.75">
      <c r="A476" s="7" t="s">
        <v>336</v>
      </c>
      <c r="B476" s="4" t="s">
        <v>337</v>
      </c>
      <c r="C476" s="5">
        <f aca="true" t="shared" si="308" ref="C476:I476">C477</f>
        <v>0</v>
      </c>
      <c r="D476" s="5">
        <f t="shared" si="308"/>
        <v>7998000</v>
      </c>
      <c r="E476" s="5">
        <f t="shared" si="308"/>
        <v>0</v>
      </c>
      <c r="F476" s="5">
        <f t="shared" si="308"/>
        <v>7998000</v>
      </c>
      <c r="G476" s="5">
        <f t="shared" si="308"/>
        <v>5240000</v>
      </c>
      <c r="H476" s="5">
        <f t="shared" si="308"/>
        <v>5240000</v>
      </c>
      <c r="I476" s="5">
        <f t="shared" si="308"/>
        <v>5240000</v>
      </c>
    </row>
    <row r="477" spans="1:9" ht="12.75">
      <c r="A477" s="7" t="s">
        <v>222</v>
      </c>
      <c r="B477" s="4" t="s">
        <v>223</v>
      </c>
      <c r="C477" s="5">
        <f aca="true" t="shared" si="309" ref="C477:I477">C478+C479+C483</f>
        <v>0</v>
      </c>
      <c r="D477" s="5">
        <f t="shared" si="309"/>
        <v>7998000</v>
      </c>
      <c r="E477" s="5">
        <f t="shared" si="309"/>
        <v>0</v>
      </c>
      <c r="F477" s="5">
        <f t="shared" si="309"/>
        <v>7998000</v>
      </c>
      <c r="G477" s="5">
        <f t="shared" si="309"/>
        <v>5240000</v>
      </c>
      <c r="H477" s="5">
        <f t="shared" si="309"/>
        <v>5240000</v>
      </c>
      <c r="I477" s="5">
        <f t="shared" si="309"/>
        <v>5240000</v>
      </c>
    </row>
    <row r="478" spans="1:9" ht="25.5">
      <c r="A478" s="7" t="s">
        <v>81</v>
      </c>
      <c r="B478" s="4" t="s">
        <v>82</v>
      </c>
      <c r="C478" s="5">
        <f>'sursa 02'!C417</f>
        <v>0</v>
      </c>
      <c r="D478" s="5">
        <f>'sursa 02'!D417</f>
        <v>7356000</v>
      </c>
      <c r="E478" s="5">
        <f>'sursa 02'!E417</f>
        <v>0</v>
      </c>
      <c r="F478" s="5">
        <f>'sursa 02'!F417</f>
        <v>7356000</v>
      </c>
      <c r="G478" s="5">
        <f>'sursa 02'!G417</f>
        <v>4000000</v>
      </c>
      <c r="H478" s="5">
        <f>'sursa 02'!H417</f>
        <v>4000000</v>
      </c>
      <c r="I478" s="5">
        <f>'sursa 02'!I417</f>
        <v>4000000</v>
      </c>
    </row>
    <row r="479" spans="1:9" ht="25.5">
      <c r="A479" s="7" t="s">
        <v>233</v>
      </c>
      <c r="B479" s="4" t="s">
        <v>234</v>
      </c>
      <c r="C479" s="5">
        <f aca="true" t="shared" si="310" ref="C479:I479">C480</f>
        <v>0</v>
      </c>
      <c r="D479" s="5">
        <f t="shared" si="310"/>
        <v>240000</v>
      </c>
      <c r="E479" s="5">
        <f t="shared" si="310"/>
        <v>0</v>
      </c>
      <c r="F479" s="5">
        <f t="shared" si="310"/>
        <v>240000</v>
      </c>
      <c r="G479" s="5">
        <f t="shared" si="310"/>
        <v>240000</v>
      </c>
      <c r="H479" s="5">
        <f t="shared" si="310"/>
        <v>240000</v>
      </c>
      <c r="I479" s="5">
        <f t="shared" si="310"/>
        <v>240000</v>
      </c>
    </row>
    <row r="480" spans="1:9" ht="51">
      <c r="A480" s="7" t="s">
        <v>235</v>
      </c>
      <c r="B480" s="4" t="s">
        <v>236</v>
      </c>
      <c r="C480" s="5">
        <f aca="true" t="shared" si="311" ref="C480:I480">C481+C482</f>
        <v>0</v>
      </c>
      <c r="D480" s="5">
        <f t="shared" si="311"/>
        <v>240000</v>
      </c>
      <c r="E480" s="5">
        <f t="shared" si="311"/>
        <v>0</v>
      </c>
      <c r="F480" s="5">
        <f t="shared" si="311"/>
        <v>240000</v>
      </c>
      <c r="G480" s="5">
        <f t="shared" si="311"/>
        <v>240000</v>
      </c>
      <c r="H480" s="5">
        <f t="shared" si="311"/>
        <v>240000</v>
      </c>
      <c r="I480" s="5">
        <f t="shared" si="311"/>
        <v>240000</v>
      </c>
    </row>
    <row r="481" spans="1:9" ht="12.75">
      <c r="A481" s="7" t="s">
        <v>237</v>
      </c>
      <c r="B481" s="4" t="s">
        <v>238</v>
      </c>
      <c r="C481" s="5">
        <f>'sursa 02'!C420</f>
        <v>0</v>
      </c>
      <c r="D481" s="5">
        <f>'sursa 02'!D420</f>
        <v>0</v>
      </c>
      <c r="E481" s="5">
        <f>'sursa 02'!E420</f>
        <v>0</v>
      </c>
      <c r="F481" s="5">
        <f>'sursa 02'!F420</f>
        <v>0</v>
      </c>
      <c r="G481" s="5">
        <f>'sursa 02'!G420</f>
        <v>0</v>
      </c>
      <c r="H481" s="5">
        <f>'sursa 02'!H420</f>
        <v>0</v>
      </c>
      <c r="I481" s="5">
        <f>'sursa 02'!I420</f>
        <v>0</v>
      </c>
    </row>
    <row r="482" spans="1:9" ht="12.75">
      <c r="A482" s="7" t="s">
        <v>239</v>
      </c>
      <c r="B482" s="4" t="s">
        <v>240</v>
      </c>
      <c r="C482" s="5">
        <f>'sursa 02'!C421</f>
        <v>0</v>
      </c>
      <c r="D482" s="5">
        <f>'sursa 02'!D421</f>
        <v>240000</v>
      </c>
      <c r="E482" s="5">
        <f>'sursa 02'!E421</f>
        <v>0</v>
      </c>
      <c r="F482" s="5">
        <f>'sursa 02'!F421</f>
        <v>240000</v>
      </c>
      <c r="G482" s="5">
        <f>'sursa 02'!G421</f>
        <v>240000</v>
      </c>
      <c r="H482" s="5">
        <f>'sursa 02'!H421</f>
        <v>240000</v>
      </c>
      <c r="I482" s="5">
        <f>'sursa 02'!I421</f>
        <v>240000</v>
      </c>
    </row>
    <row r="483" spans="1:9" ht="25.5">
      <c r="A483" s="7" t="s">
        <v>83</v>
      </c>
      <c r="B483" s="4" t="s">
        <v>84</v>
      </c>
      <c r="C483" s="5">
        <f aca="true" t="shared" si="312" ref="C483:I483">C484</f>
        <v>0</v>
      </c>
      <c r="D483" s="5">
        <f t="shared" si="312"/>
        <v>402000</v>
      </c>
      <c r="E483" s="5">
        <f t="shared" si="312"/>
        <v>0</v>
      </c>
      <c r="F483" s="5">
        <f t="shared" si="312"/>
        <v>402000</v>
      </c>
      <c r="G483" s="5">
        <f t="shared" si="312"/>
        <v>1000000</v>
      </c>
      <c r="H483" s="5">
        <f t="shared" si="312"/>
        <v>1000000</v>
      </c>
      <c r="I483" s="5">
        <f t="shared" si="312"/>
        <v>1000000</v>
      </c>
    </row>
    <row r="484" spans="1:9" ht="12.75">
      <c r="A484" s="7" t="s">
        <v>257</v>
      </c>
      <c r="B484" s="4" t="s">
        <v>258</v>
      </c>
      <c r="C484" s="5">
        <f>'sursa 02'!C423</f>
        <v>0</v>
      </c>
      <c r="D484" s="5">
        <f>'sursa 02'!D423</f>
        <v>402000</v>
      </c>
      <c r="E484" s="5">
        <f>'sursa 02'!E423</f>
        <v>0</v>
      </c>
      <c r="F484" s="5">
        <f>'sursa 02'!F423</f>
        <v>402000</v>
      </c>
      <c r="G484" s="5">
        <f>'sursa 02'!G423</f>
        <v>1000000</v>
      </c>
      <c r="H484" s="5">
        <f>'sursa 02'!H423</f>
        <v>1000000</v>
      </c>
      <c r="I484" s="5">
        <f>'sursa 02'!I423</f>
        <v>1000000</v>
      </c>
    </row>
    <row r="485" spans="1:9" ht="25.5">
      <c r="A485" s="7" t="s">
        <v>347</v>
      </c>
      <c r="B485" s="4" t="s">
        <v>142</v>
      </c>
      <c r="C485" s="5">
        <f aca="true" t="shared" si="313" ref="C485:I485">C492+C506+C508+C486+C489</f>
        <v>0</v>
      </c>
      <c r="D485" s="5">
        <f t="shared" si="313"/>
        <v>166189000</v>
      </c>
      <c r="E485" s="5">
        <f t="shared" si="313"/>
        <v>0</v>
      </c>
      <c r="F485" s="5">
        <f t="shared" si="313"/>
        <v>166189000</v>
      </c>
      <c r="G485" s="5">
        <f t="shared" si="313"/>
        <v>58512000</v>
      </c>
      <c r="H485" s="5">
        <f t="shared" si="313"/>
        <v>58668000</v>
      </c>
      <c r="I485" s="5">
        <f t="shared" si="313"/>
        <v>58801000</v>
      </c>
    </row>
    <row r="486" spans="1:9" ht="15">
      <c r="A486" s="7" t="s">
        <v>135</v>
      </c>
      <c r="B486" s="4" t="s">
        <v>18</v>
      </c>
      <c r="C486" s="5">
        <f aca="true" t="shared" si="314" ref="C486:I487">C487</f>
        <v>0</v>
      </c>
      <c r="D486" s="5">
        <f t="shared" si="314"/>
        <v>11414000</v>
      </c>
      <c r="E486" s="5">
        <f t="shared" si="314"/>
        <v>0</v>
      </c>
      <c r="F486" s="5">
        <f t="shared" si="314"/>
        <v>11414000</v>
      </c>
      <c r="G486" s="5">
        <f t="shared" si="314"/>
        <v>5613000</v>
      </c>
      <c r="H486" s="5">
        <f t="shared" si="314"/>
        <v>5769000</v>
      </c>
      <c r="I486" s="5">
        <f t="shared" si="314"/>
        <v>5902000</v>
      </c>
    </row>
    <row r="487" spans="1:9" ht="15">
      <c r="A487" s="7" t="s">
        <v>136</v>
      </c>
      <c r="B487" s="4" t="s">
        <v>32</v>
      </c>
      <c r="C487" s="5">
        <f t="shared" si="314"/>
        <v>0</v>
      </c>
      <c r="D487" s="5">
        <f t="shared" si="314"/>
        <v>11414000</v>
      </c>
      <c r="E487" s="5">
        <f t="shared" si="314"/>
        <v>0</v>
      </c>
      <c r="F487" s="5">
        <f t="shared" si="314"/>
        <v>11414000</v>
      </c>
      <c r="G487" s="5">
        <f t="shared" si="314"/>
        <v>5613000</v>
      </c>
      <c r="H487" s="5">
        <f t="shared" si="314"/>
        <v>5769000</v>
      </c>
      <c r="I487" s="5">
        <f t="shared" si="314"/>
        <v>5902000</v>
      </c>
    </row>
    <row r="488" spans="1:9" ht="15">
      <c r="A488" s="7" t="s">
        <v>37</v>
      </c>
      <c r="B488" s="4" t="s">
        <v>38</v>
      </c>
      <c r="C488" s="5">
        <f>'sursa 10'!C148+'sursa 02'!C426</f>
        <v>0</v>
      </c>
      <c r="D488" s="5">
        <f>'sursa 10'!D148+'sursa 02'!D426</f>
        <v>11414000</v>
      </c>
      <c r="E488" s="5">
        <f>'sursa 10'!E148+'sursa 02'!E426</f>
        <v>0</v>
      </c>
      <c r="F488" s="5">
        <f>'sursa 10'!F148+'sursa 02'!F426</f>
        <v>11414000</v>
      </c>
      <c r="G488" s="5">
        <f>'sursa 10'!G148+'sursa 02'!G426</f>
        <v>5613000</v>
      </c>
      <c r="H488" s="5">
        <f>'sursa 10'!H148+'sursa 02'!H426</f>
        <v>5769000</v>
      </c>
      <c r="I488" s="5">
        <f>'sursa 10'!I148+'sursa 02'!I426</f>
        <v>5902000</v>
      </c>
    </row>
    <row r="489" spans="1:9" ht="15">
      <c r="A489" s="7" t="s">
        <v>41</v>
      </c>
      <c r="B489" s="4" t="s">
        <v>42</v>
      </c>
      <c r="C489" s="5">
        <f aca="true" t="shared" si="315" ref="C489:I490">C490</f>
        <v>0</v>
      </c>
      <c r="D489" s="5">
        <f t="shared" si="315"/>
        <v>0</v>
      </c>
      <c r="E489" s="5">
        <f t="shared" si="315"/>
        <v>0</v>
      </c>
      <c r="F489" s="5">
        <f t="shared" si="315"/>
        <v>0</v>
      </c>
      <c r="G489" s="5">
        <f t="shared" si="315"/>
        <v>0</v>
      </c>
      <c r="H489" s="5">
        <f t="shared" si="315"/>
        <v>0</v>
      </c>
      <c r="I489" s="5">
        <f t="shared" si="315"/>
        <v>0</v>
      </c>
    </row>
    <row r="490" spans="1:9" ht="15">
      <c r="A490" s="7" t="s">
        <v>43</v>
      </c>
      <c r="B490" s="4" t="s">
        <v>44</v>
      </c>
      <c r="C490" s="5">
        <f t="shared" si="315"/>
        <v>0</v>
      </c>
      <c r="D490" s="5">
        <f t="shared" si="315"/>
        <v>0</v>
      </c>
      <c r="E490" s="5">
        <f t="shared" si="315"/>
        <v>0</v>
      </c>
      <c r="F490" s="5">
        <f t="shared" si="315"/>
        <v>0</v>
      </c>
      <c r="G490" s="5">
        <f t="shared" si="315"/>
        <v>0</v>
      </c>
      <c r="H490" s="5">
        <f t="shared" si="315"/>
        <v>0</v>
      </c>
      <c r="I490" s="5">
        <f t="shared" si="315"/>
        <v>0</v>
      </c>
    </row>
    <row r="491" spans="1:9" ht="15">
      <c r="A491" s="7" t="s">
        <v>45</v>
      </c>
      <c r="B491" s="4" t="s">
        <v>46</v>
      </c>
      <c r="C491" s="5">
        <f>'sursa 10'!C151+'sursa 02'!C428</f>
        <v>0</v>
      </c>
      <c r="D491" s="5">
        <f>'sursa 10'!D151+'sursa 02'!D428</f>
        <v>0</v>
      </c>
      <c r="E491" s="5">
        <f>'sursa 10'!E151+'sursa 02'!E428</f>
        <v>0</v>
      </c>
      <c r="F491" s="5">
        <f>'sursa 10'!F151+'sursa 02'!F428</f>
        <v>0</v>
      </c>
      <c r="G491" s="5">
        <f>'sursa 10'!G151+'sursa 02'!G428</f>
        <v>0</v>
      </c>
      <c r="H491" s="5">
        <f>'sursa 10'!H151+'sursa 02'!H428</f>
        <v>0</v>
      </c>
      <c r="I491" s="5">
        <f>'sursa 10'!I151+'sursa 02'!I428</f>
        <v>0</v>
      </c>
    </row>
    <row r="492" spans="1:9" ht="12.75">
      <c r="A492" s="7" t="s">
        <v>47</v>
      </c>
      <c r="B492" s="4" t="s">
        <v>48</v>
      </c>
      <c r="C492" s="5">
        <f aca="true" t="shared" si="316" ref="C492:I492">C493</f>
        <v>0</v>
      </c>
      <c r="D492" s="5">
        <f t="shared" si="316"/>
        <v>60340000</v>
      </c>
      <c r="E492" s="5">
        <f t="shared" si="316"/>
        <v>0</v>
      </c>
      <c r="F492" s="5">
        <f t="shared" si="316"/>
        <v>60340000</v>
      </c>
      <c r="G492" s="5">
        <f t="shared" si="316"/>
        <v>52899000</v>
      </c>
      <c r="H492" s="5">
        <f t="shared" si="316"/>
        <v>52899000</v>
      </c>
      <c r="I492" s="5">
        <f t="shared" si="316"/>
        <v>52899000</v>
      </c>
    </row>
    <row r="493" spans="1:9" ht="25.5">
      <c r="A493" s="7" t="s">
        <v>196</v>
      </c>
      <c r="B493" s="4" t="s">
        <v>50</v>
      </c>
      <c r="C493" s="5">
        <f aca="true" t="shared" si="317" ref="C493:I493">C494+C500</f>
        <v>0</v>
      </c>
      <c r="D493" s="5">
        <f t="shared" si="317"/>
        <v>60340000</v>
      </c>
      <c r="E493" s="5">
        <f t="shared" si="317"/>
        <v>0</v>
      </c>
      <c r="F493" s="5">
        <f t="shared" si="317"/>
        <v>60340000</v>
      </c>
      <c r="G493" s="5">
        <f t="shared" si="317"/>
        <v>52899000</v>
      </c>
      <c r="H493" s="5">
        <f t="shared" si="317"/>
        <v>52899000</v>
      </c>
      <c r="I493" s="5">
        <f t="shared" si="317"/>
        <v>52899000</v>
      </c>
    </row>
    <row r="494" spans="1:9" ht="51">
      <c r="A494" s="7" t="s">
        <v>348</v>
      </c>
      <c r="B494" s="4" t="s">
        <v>198</v>
      </c>
      <c r="C494" s="5">
        <f aca="true" t="shared" si="318" ref="C494:I494">C498+C499+C497+C495</f>
        <v>0</v>
      </c>
      <c r="D494" s="5">
        <f t="shared" si="318"/>
        <v>60340000</v>
      </c>
      <c r="E494" s="5">
        <f t="shared" si="318"/>
        <v>0</v>
      </c>
      <c r="F494" s="5">
        <f t="shared" si="318"/>
        <v>60340000</v>
      </c>
      <c r="G494" s="5">
        <f t="shared" si="318"/>
        <v>52899000</v>
      </c>
      <c r="H494" s="5">
        <f t="shared" si="318"/>
        <v>52899000</v>
      </c>
      <c r="I494" s="5">
        <f t="shared" si="318"/>
        <v>52899000</v>
      </c>
    </row>
    <row r="495" spans="1:9" ht="25.5">
      <c r="A495" s="7" t="s">
        <v>365</v>
      </c>
      <c r="B495" s="4" t="s">
        <v>367</v>
      </c>
      <c r="C495" s="5">
        <f aca="true" t="shared" si="319" ref="C495:I495">C496</f>
        <v>0</v>
      </c>
      <c r="D495" s="5">
        <f t="shared" si="319"/>
        <v>10000000</v>
      </c>
      <c r="E495" s="5">
        <f t="shared" si="319"/>
        <v>0</v>
      </c>
      <c r="F495" s="5">
        <f t="shared" si="319"/>
        <v>10000000</v>
      </c>
      <c r="G495" s="5">
        <f t="shared" si="319"/>
        <v>0</v>
      </c>
      <c r="H495" s="5">
        <f t="shared" si="319"/>
        <v>0</v>
      </c>
      <c r="I495" s="5">
        <f t="shared" si="319"/>
        <v>0</v>
      </c>
    </row>
    <row r="496" spans="1:9" ht="25.5">
      <c r="A496" s="7" t="s">
        <v>366</v>
      </c>
      <c r="B496" s="4" t="s">
        <v>368</v>
      </c>
      <c r="C496" s="5">
        <f>'sursa 02'!C433</f>
        <v>0</v>
      </c>
      <c r="D496" s="5">
        <f>'sursa 02'!D433</f>
        <v>10000000</v>
      </c>
      <c r="E496" s="5">
        <f>'sursa 02'!E433</f>
        <v>0</v>
      </c>
      <c r="F496" s="5">
        <f>'sursa 02'!F433</f>
        <v>10000000</v>
      </c>
      <c r="G496" s="5">
        <f>'sursa 02'!G433</f>
        <v>0</v>
      </c>
      <c r="H496" s="5">
        <f>'sursa 02'!H433</f>
        <v>0</v>
      </c>
      <c r="I496" s="5">
        <f>'sursa 02'!I433</f>
        <v>0</v>
      </c>
    </row>
    <row r="497" spans="1:9" ht="39">
      <c r="A497" s="7" t="s">
        <v>53</v>
      </c>
      <c r="B497" s="4" t="s">
        <v>54</v>
      </c>
      <c r="C497" s="4"/>
      <c r="D497" s="5">
        <f>'sursa 10'!D155</f>
        <v>0</v>
      </c>
      <c r="E497" s="5">
        <f>'sursa 10'!E155</f>
        <v>0</v>
      </c>
      <c r="F497" s="5">
        <f>'sursa 10'!F155</f>
        <v>0</v>
      </c>
      <c r="G497" s="5">
        <f>'sursa 10'!G155</f>
        <v>0</v>
      </c>
      <c r="H497" s="5">
        <f>'sursa 10'!H155</f>
        <v>0</v>
      </c>
      <c r="I497" s="5">
        <f>'sursa 10'!I155</f>
        <v>0</v>
      </c>
    </row>
    <row r="498" spans="1:9" ht="12.75">
      <c r="A498" s="7" t="s">
        <v>201</v>
      </c>
      <c r="B498" s="4" t="s">
        <v>202</v>
      </c>
      <c r="C498" s="5">
        <f>'sursa 02'!C434</f>
        <v>0</v>
      </c>
      <c r="D498" s="5">
        <f>'sursa 02'!D434</f>
        <v>36005000</v>
      </c>
      <c r="E498" s="5">
        <f>'sursa 02'!E434</f>
        <v>0</v>
      </c>
      <c r="F498" s="5">
        <f>'sursa 02'!F434</f>
        <v>36005000</v>
      </c>
      <c r="G498" s="5">
        <f>'sursa 02'!G434</f>
        <v>52899000</v>
      </c>
      <c r="H498" s="5">
        <f>'sursa 02'!H434</f>
        <v>52899000</v>
      </c>
      <c r="I498" s="5">
        <f>'sursa 02'!I434</f>
        <v>52899000</v>
      </c>
    </row>
    <row r="499" spans="1:9" ht="51">
      <c r="A499" s="7" t="s">
        <v>203</v>
      </c>
      <c r="B499" s="4" t="s">
        <v>204</v>
      </c>
      <c r="C499" s="5">
        <f>'sursa 02'!C435</f>
        <v>0</v>
      </c>
      <c r="D499" s="5">
        <f>'sursa 02'!D435</f>
        <v>14335000</v>
      </c>
      <c r="E499" s="5">
        <f>'sursa 02'!E435</f>
        <v>0</v>
      </c>
      <c r="F499" s="5">
        <f>'sursa 02'!F435</f>
        <v>14335000</v>
      </c>
      <c r="G499" s="5">
        <f>'sursa 02'!G435</f>
        <v>0</v>
      </c>
      <c r="H499" s="5">
        <f>'sursa 02'!H435</f>
        <v>0</v>
      </c>
      <c r="I499" s="5">
        <f>'sursa 02'!I435</f>
        <v>0</v>
      </c>
    </row>
    <row r="500" spans="1:9" ht="26.25">
      <c r="A500" s="7" t="s">
        <v>138</v>
      </c>
      <c r="B500" s="4" t="s">
        <v>56</v>
      </c>
      <c r="C500" s="4"/>
      <c r="D500" s="5">
        <f>D501+D502+D505</f>
        <v>0</v>
      </c>
      <c r="E500" s="5">
        <f>E501+E502+E505</f>
        <v>0</v>
      </c>
      <c r="F500" s="5"/>
      <c r="G500" s="5">
        <f>G501+G502+G505</f>
        <v>0</v>
      </c>
      <c r="H500" s="5">
        <f>H501+H502+H505</f>
        <v>0</v>
      </c>
      <c r="I500" s="5">
        <f>I501+I502+I505</f>
        <v>0</v>
      </c>
    </row>
    <row r="501" spans="1:9" ht="26.25">
      <c r="A501" s="7" t="s">
        <v>61</v>
      </c>
      <c r="B501" s="4" t="s">
        <v>62</v>
      </c>
      <c r="C501" s="4"/>
      <c r="D501" s="5"/>
      <c r="E501" s="5"/>
      <c r="F501" s="5"/>
      <c r="G501" s="5"/>
      <c r="H501" s="5"/>
      <c r="I501" s="5"/>
    </row>
    <row r="502" spans="1:9" ht="26.25">
      <c r="A502" s="7" t="s">
        <v>63</v>
      </c>
      <c r="B502" s="4" t="s">
        <v>64</v>
      </c>
      <c r="C502" s="4"/>
      <c r="D502" s="5">
        <f>D503+D504</f>
        <v>0</v>
      </c>
      <c r="E502" s="5">
        <f>E503+E504</f>
        <v>0</v>
      </c>
      <c r="F502" s="5"/>
      <c r="G502" s="5">
        <f>G503+G504</f>
        <v>0</v>
      </c>
      <c r="H502" s="5">
        <f>H503+H504</f>
        <v>0</v>
      </c>
      <c r="I502" s="5">
        <f>I503+I504</f>
        <v>0</v>
      </c>
    </row>
    <row r="503" spans="1:9" ht="26.25">
      <c r="A503" s="7" t="s">
        <v>65</v>
      </c>
      <c r="B503" s="4" t="s">
        <v>66</v>
      </c>
      <c r="C503" s="4"/>
      <c r="D503" s="5"/>
      <c r="E503" s="5"/>
      <c r="F503" s="5"/>
      <c r="G503" s="5"/>
      <c r="H503" s="5"/>
      <c r="I503" s="5"/>
    </row>
    <row r="504" spans="1:9" ht="26.25">
      <c r="A504" s="7" t="s">
        <v>67</v>
      </c>
      <c r="B504" s="4" t="s">
        <v>68</v>
      </c>
      <c r="C504" s="4"/>
      <c r="D504" s="5"/>
      <c r="E504" s="5"/>
      <c r="F504" s="5"/>
      <c r="G504" s="5"/>
      <c r="H504" s="5"/>
      <c r="I504" s="5"/>
    </row>
    <row r="505" spans="1:9" ht="15">
      <c r="A505" s="7" t="s">
        <v>69</v>
      </c>
      <c r="B505" s="4" t="s">
        <v>70</v>
      </c>
      <c r="C505" s="4"/>
      <c r="D505" s="5"/>
      <c r="E505" s="5"/>
      <c r="F505" s="5"/>
      <c r="G505" s="5"/>
      <c r="H505" s="5"/>
      <c r="I505" s="5"/>
    </row>
    <row r="506" spans="1:9" ht="12.75">
      <c r="A506" s="7" t="s">
        <v>207</v>
      </c>
      <c r="B506" s="4" t="s">
        <v>208</v>
      </c>
      <c r="C506" s="5">
        <f aca="true" t="shared" si="320" ref="C506:I506">C507</f>
        <v>0</v>
      </c>
      <c r="D506" s="5">
        <f t="shared" si="320"/>
        <v>0</v>
      </c>
      <c r="E506" s="5">
        <f t="shared" si="320"/>
        <v>0</v>
      </c>
      <c r="F506" s="5">
        <f t="shared" si="320"/>
        <v>0</v>
      </c>
      <c r="G506" s="5">
        <f t="shared" si="320"/>
        <v>0</v>
      </c>
      <c r="H506" s="5">
        <f t="shared" si="320"/>
        <v>0</v>
      </c>
      <c r="I506" s="5">
        <f t="shared" si="320"/>
        <v>0</v>
      </c>
    </row>
    <row r="507" spans="1:9" ht="25.5">
      <c r="A507" s="7" t="s">
        <v>209</v>
      </c>
      <c r="B507" s="4" t="s">
        <v>210</v>
      </c>
      <c r="C507" s="5">
        <f>'sursa 02'!C437+'sursa 10'!C164</f>
        <v>0</v>
      </c>
      <c r="D507" s="5">
        <f>'sursa 02'!D437+'sursa 10'!D164</f>
        <v>0</v>
      </c>
      <c r="E507" s="5">
        <f>'sursa 02'!E437+'sursa 10'!E164</f>
        <v>0</v>
      </c>
      <c r="F507" s="5">
        <f>'sursa 02'!F437+'sursa 10'!F164</f>
        <v>0</v>
      </c>
      <c r="G507" s="5">
        <f>'sursa 02'!G437+'sursa 10'!G164</f>
        <v>0</v>
      </c>
      <c r="H507" s="5">
        <f>'sursa 02'!H437+'sursa 10'!H164</f>
        <v>0</v>
      </c>
      <c r="I507" s="5">
        <f>'sursa 02'!I437+'sursa 10'!I164</f>
        <v>0</v>
      </c>
    </row>
    <row r="508" spans="1:9" ht="38.25">
      <c r="A508" s="7" t="s">
        <v>211</v>
      </c>
      <c r="B508" s="4" t="s">
        <v>212</v>
      </c>
      <c r="C508" s="5">
        <f aca="true" t="shared" si="321" ref="C508:I508">C509+C512</f>
        <v>0</v>
      </c>
      <c r="D508" s="5">
        <f t="shared" si="321"/>
        <v>94435000</v>
      </c>
      <c r="E508" s="5">
        <f t="shared" si="321"/>
        <v>0</v>
      </c>
      <c r="F508" s="5">
        <f t="shared" si="321"/>
        <v>94435000</v>
      </c>
      <c r="G508" s="5">
        <f t="shared" si="321"/>
        <v>0</v>
      </c>
      <c r="H508" s="5">
        <f t="shared" si="321"/>
        <v>0</v>
      </c>
      <c r="I508" s="5">
        <f t="shared" si="321"/>
        <v>0</v>
      </c>
    </row>
    <row r="509" spans="1:9" ht="25.5">
      <c r="A509" s="7" t="s">
        <v>213</v>
      </c>
      <c r="B509" s="4" t="s">
        <v>214</v>
      </c>
      <c r="C509" s="5">
        <f aca="true" t="shared" si="322" ref="C509:I509">C510+C511</f>
        <v>0</v>
      </c>
      <c r="D509" s="5">
        <f t="shared" si="322"/>
        <v>92529000</v>
      </c>
      <c r="E509" s="5">
        <f t="shared" si="322"/>
        <v>0</v>
      </c>
      <c r="F509" s="5">
        <f t="shared" si="322"/>
        <v>92529000</v>
      </c>
      <c r="G509" s="5">
        <f t="shared" si="322"/>
        <v>0</v>
      </c>
      <c r="H509" s="5">
        <f t="shared" si="322"/>
        <v>0</v>
      </c>
      <c r="I509" s="5">
        <f t="shared" si="322"/>
        <v>0</v>
      </c>
    </row>
    <row r="510" spans="1:9" ht="12.75">
      <c r="A510" s="7" t="s">
        <v>215</v>
      </c>
      <c r="B510" s="4" t="s">
        <v>216</v>
      </c>
      <c r="C510" s="5">
        <f>'sursa 02'!C440+'sursa 10'!C167</f>
        <v>0</v>
      </c>
      <c r="D510" s="5">
        <f>'sursa 02'!D440+'sursa 10'!D167</f>
        <v>92529000</v>
      </c>
      <c r="E510" s="5">
        <f>'sursa 02'!E440+'sursa 10'!E167</f>
        <v>0</v>
      </c>
      <c r="F510" s="5">
        <f>'sursa 02'!F440+'sursa 10'!F167</f>
        <v>92529000</v>
      </c>
      <c r="G510" s="5">
        <f>'sursa 02'!G440+'sursa 10'!G167</f>
        <v>0</v>
      </c>
      <c r="H510" s="5">
        <f>'sursa 02'!H440+'sursa 10'!H167</f>
        <v>0</v>
      </c>
      <c r="I510" s="5">
        <f>'sursa 02'!I440+'sursa 10'!I167</f>
        <v>0</v>
      </c>
    </row>
    <row r="511" spans="1:9" ht="12.75">
      <c r="A511" s="7" t="s">
        <v>396</v>
      </c>
      <c r="B511" s="4" t="s">
        <v>398</v>
      </c>
      <c r="C511" s="5">
        <f>'sursa 02'!C441</f>
        <v>0</v>
      </c>
      <c r="D511" s="5">
        <f>'sursa 02'!D441</f>
        <v>0</v>
      </c>
      <c r="E511" s="5">
        <f>'sursa 02'!E441</f>
        <v>0</v>
      </c>
      <c r="F511" s="5">
        <f>'sursa 02'!F441</f>
        <v>0</v>
      </c>
      <c r="G511" s="5">
        <f>'sursa 02'!G441</f>
        <v>0</v>
      </c>
      <c r="H511" s="5">
        <f>'sursa 02'!H441</f>
        <v>0</v>
      </c>
      <c r="I511" s="5">
        <f>'sursa 02'!I441</f>
        <v>0</v>
      </c>
    </row>
    <row r="512" spans="1:9" ht="25.5">
      <c r="A512" s="7" t="s">
        <v>217</v>
      </c>
      <c r="B512" s="4" t="s">
        <v>218</v>
      </c>
      <c r="C512" s="5">
        <f aca="true" t="shared" si="323" ref="C512:I512">C513+C514</f>
        <v>0</v>
      </c>
      <c r="D512" s="5">
        <f t="shared" si="323"/>
        <v>1906000</v>
      </c>
      <c r="E512" s="5">
        <f t="shared" si="323"/>
        <v>0</v>
      </c>
      <c r="F512" s="5">
        <f t="shared" si="323"/>
        <v>1906000</v>
      </c>
      <c r="G512" s="5">
        <f t="shared" si="323"/>
        <v>0</v>
      </c>
      <c r="H512" s="5">
        <f t="shared" si="323"/>
        <v>0</v>
      </c>
      <c r="I512" s="5">
        <f t="shared" si="323"/>
        <v>0</v>
      </c>
    </row>
    <row r="513" spans="1:9" ht="12.75">
      <c r="A513" s="7" t="s">
        <v>215</v>
      </c>
      <c r="B513" s="4" t="s">
        <v>219</v>
      </c>
      <c r="C513" s="5">
        <f>'sursa 02'!C443</f>
        <v>0</v>
      </c>
      <c r="D513" s="5">
        <f>'sursa 02'!D443</f>
        <v>1906000</v>
      </c>
      <c r="E513" s="5">
        <f>'sursa 02'!E443</f>
        <v>0</v>
      </c>
      <c r="F513" s="5">
        <f>'sursa 02'!F443</f>
        <v>1906000</v>
      </c>
      <c r="G513" s="5">
        <f>'sursa 02'!G443</f>
        <v>0</v>
      </c>
      <c r="H513" s="5">
        <f>'sursa 02'!H443</f>
        <v>0</v>
      </c>
      <c r="I513" s="5">
        <f>'sursa 02'!I443</f>
        <v>0</v>
      </c>
    </row>
    <row r="514" spans="1:9" ht="12.75">
      <c r="A514" s="7" t="s">
        <v>396</v>
      </c>
      <c r="B514" s="4" t="s">
        <v>397</v>
      </c>
      <c r="C514" s="5">
        <f>'sursa 02'!C444</f>
        <v>0</v>
      </c>
      <c r="D514" s="5">
        <f>'sursa 02'!D444</f>
        <v>0</v>
      </c>
      <c r="E514" s="5">
        <f>'sursa 02'!E444</f>
        <v>0</v>
      </c>
      <c r="F514" s="5">
        <f>'sursa 02'!F444</f>
        <v>0</v>
      </c>
      <c r="G514" s="5">
        <f>'sursa 02'!G444</f>
        <v>0</v>
      </c>
      <c r="H514" s="5">
        <f>'sursa 02'!H444</f>
        <v>0</v>
      </c>
      <c r="I514" s="5">
        <f>'sursa 02'!I444</f>
        <v>0</v>
      </c>
    </row>
    <row r="515" spans="1:9" ht="25.5">
      <c r="A515" s="7" t="s">
        <v>349</v>
      </c>
      <c r="B515" s="4" t="s">
        <v>221</v>
      </c>
      <c r="C515" s="5">
        <f aca="true" t="shared" si="324" ref="C515:I515">C517+C531+C541+C549+C555+C575+C592+C606+C611+C622+C641</f>
        <v>44735000</v>
      </c>
      <c r="D515" s="5">
        <f t="shared" si="324"/>
        <v>252913000</v>
      </c>
      <c r="E515" s="5">
        <f t="shared" si="324"/>
        <v>0</v>
      </c>
      <c r="F515" s="5">
        <f t="shared" si="324"/>
        <v>252913000</v>
      </c>
      <c r="G515" s="5">
        <f t="shared" si="324"/>
        <v>86541000</v>
      </c>
      <c r="H515" s="5">
        <f t="shared" si="324"/>
        <v>87482000</v>
      </c>
      <c r="I515" s="5">
        <f t="shared" si="324"/>
        <v>88278000</v>
      </c>
    </row>
    <row r="516" spans="1:9" ht="12.75">
      <c r="A516" s="7" t="s">
        <v>350</v>
      </c>
      <c r="B516" s="4" t="s">
        <v>304</v>
      </c>
      <c r="C516" s="5">
        <f aca="true" t="shared" si="325" ref="C516:I516">C517+C531</f>
        <v>0</v>
      </c>
      <c r="D516" s="5">
        <f t="shared" si="325"/>
        <v>6250000</v>
      </c>
      <c r="E516" s="5">
        <f t="shared" si="325"/>
        <v>15000</v>
      </c>
      <c r="F516" s="5">
        <f t="shared" si="325"/>
        <v>6265000</v>
      </c>
      <c r="G516" s="5">
        <f t="shared" si="325"/>
        <v>4548000</v>
      </c>
      <c r="H516" s="5">
        <f t="shared" si="325"/>
        <v>4548000</v>
      </c>
      <c r="I516" s="5">
        <f t="shared" si="325"/>
        <v>4548000</v>
      </c>
    </row>
    <row r="517" spans="1:9" ht="12.75">
      <c r="A517" s="7" t="s">
        <v>305</v>
      </c>
      <c r="B517" s="4" t="s">
        <v>279</v>
      </c>
      <c r="C517" s="5">
        <f aca="true" t="shared" si="326" ref="C517:I517">C518</f>
        <v>0</v>
      </c>
      <c r="D517" s="5">
        <f t="shared" si="326"/>
        <v>6234000</v>
      </c>
      <c r="E517" s="5">
        <f t="shared" si="326"/>
        <v>15000</v>
      </c>
      <c r="F517" s="5">
        <f t="shared" si="326"/>
        <v>6249000</v>
      </c>
      <c r="G517" s="5">
        <f t="shared" si="326"/>
        <v>4548000</v>
      </c>
      <c r="H517" s="5">
        <f t="shared" si="326"/>
        <v>4548000</v>
      </c>
      <c r="I517" s="5">
        <f t="shared" si="326"/>
        <v>4548000</v>
      </c>
    </row>
    <row r="518" spans="1:9" ht="12.75">
      <c r="A518" s="7" t="s">
        <v>275</v>
      </c>
      <c r="B518" s="4" t="s">
        <v>90</v>
      </c>
      <c r="C518" s="5">
        <f aca="true" t="shared" si="327" ref="C518:I518">C519+C527</f>
        <v>0</v>
      </c>
      <c r="D518" s="5">
        <f t="shared" si="327"/>
        <v>6234000</v>
      </c>
      <c r="E518" s="5">
        <f t="shared" si="327"/>
        <v>15000</v>
      </c>
      <c r="F518" s="5">
        <f t="shared" si="327"/>
        <v>6249000</v>
      </c>
      <c r="G518" s="5">
        <f t="shared" si="327"/>
        <v>4548000</v>
      </c>
      <c r="H518" s="5">
        <f t="shared" si="327"/>
        <v>4548000</v>
      </c>
      <c r="I518" s="5">
        <f t="shared" si="327"/>
        <v>4548000</v>
      </c>
    </row>
    <row r="519" spans="1:9" ht="38.25">
      <c r="A519" s="7" t="s">
        <v>91</v>
      </c>
      <c r="B519" s="4" t="s">
        <v>92</v>
      </c>
      <c r="C519" s="5">
        <f aca="true" t="shared" si="328" ref="C519:I519">C520+C523</f>
        <v>0</v>
      </c>
      <c r="D519" s="5">
        <f t="shared" si="328"/>
        <v>1219000</v>
      </c>
      <c r="E519" s="5">
        <f t="shared" si="328"/>
        <v>0</v>
      </c>
      <c r="F519" s="5">
        <f t="shared" si="328"/>
        <v>1219000</v>
      </c>
      <c r="G519" s="5">
        <f t="shared" si="328"/>
        <v>0</v>
      </c>
      <c r="H519" s="5">
        <f t="shared" si="328"/>
        <v>0</v>
      </c>
      <c r="I519" s="5">
        <f t="shared" si="328"/>
        <v>0</v>
      </c>
    </row>
    <row r="520" spans="1:9" ht="25.5">
      <c r="A520" s="7" t="s">
        <v>93</v>
      </c>
      <c r="B520" s="4" t="s">
        <v>94</v>
      </c>
      <c r="C520" s="4"/>
      <c r="D520" s="5">
        <f>D521+D522</f>
        <v>0</v>
      </c>
      <c r="E520" s="5">
        <f>E521+E522</f>
        <v>0</v>
      </c>
      <c r="F520" s="5"/>
      <c r="G520" s="5">
        <f>G521+G522</f>
        <v>0</v>
      </c>
      <c r="H520" s="5">
        <f>H521+H522</f>
        <v>0</v>
      </c>
      <c r="I520" s="5">
        <f>I521+I522</f>
        <v>0</v>
      </c>
    </row>
    <row r="521" spans="1:9" ht="12.75">
      <c r="A521" s="7" t="s">
        <v>95</v>
      </c>
      <c r="B521" s="4" t="s">
        <v>96</v>
      </c>
      <c r="C521" s="4"/>
      <c r="D521" s="5">
        <f>'sursa 02'!D451</f>
        <v>0</v>
      </c>
      <c r="E521" s="5">
        <f>'sursa 02'!E451</f>
        <v>0</v>
      </c>
      <c r="F521" s="5"/>
      <c r="G521" s="5">
        <f>'sursa 02'!G451</f>
        <v>0</v>
      </c>
      <c r="H521" s="5">
        <f>'sursa 02'!H451</f>
        <v>0</v>
      </c>
      <c r="I521" s="5">
        <f>'sursa 02'!I451</f>
        <v>0</v>
      </c>
    </row>
    <row r="522" spans="1:9" ht="12.75">
      <c r="A522" s="7" t="s">
        <v>97</v>
      </c>
      <c r="B522" s="4" t="s">
        <v>98</v>
      </c>
      <c r="C522" s="4"/>
      <c r="D522" s="5">
        <f>'sursa 02'!D452</f>
        <v>0</v>
      </c>
      <c r="E522" s="5">
        <f>'sursa 02'!E452</f>
        <v>0</v>
      </c>
      <c r="F522" s="5"/>
      <c r="G522" s="5">
        <f>'sursa 02'!G452</f>
        <v>0</v>
      </c>
      <c r="H522" s="5">
        <f>'sursa 02'!H452</f>
        <v>0</v>
      </c>
      <c r="I522" s="5">
        <f>'sursa 02'!I452</f>
        <v>0</v>
      </c>
    </row>
    <row r="523" spans="1:9" ht="12.75">
      <c r="A523" s="7" t="s">
        <v>299</v>
      </c>
      <c r="B523" s="4" t="s">
        <v>300</v>
      </c>
      <c r="C523" s="5">
        <f>C524+C525</f>
        <v>0</v>
      </c>
      <c r="D523" s="5">
        <f aca="true" t="shared" si="329" ref="D523:I523">D524+D525+D526</f>
        <v>1219000</v>
      </c>
      <c r="E523" s="5">
        <f t="shared" si="329"/>
        <v>0</v>
      </c>
      <c r="F523" s="5">
        <f t="shared" si="329"/>
        <v>1219000</v>
      </c>
      <c r="G523" s="5">
        <f t="shared" si="329"/>
        <v>0</v>
      </c>
      <c r="H523" s="5">
        <f t="shared" si="329"/>
        <v>0</v>
      </c>
      <c r="I523" s="5">
        <f t="shared" si="329"/>
        <v>0</v>
      </c>
    </row>
    <row r="524" spans="1:9" ht="12.75">
      <c r="A524" s="7" t="s">
        <v>95</v>
      </c>
      <c r="B524" s="4" t="s">
        <v>301</v>
      </c>
      <c r="C524" s="5">
        <f>'sursa 02'!C454</f>
        <v>0</v>
      </c>
      <c r="D524" s="5">
        <f>'sursa 02'!D454</f>
        <v>180000</v>
      </c>
      <c r="E524" s="5">
        <f>'sursa 02'!E454</f>
        <v>0</v>
      </c>
      <c r="F524" s="5">
        <f>'sursa 02'!F454</f>
        <v>180000</v>
      </c>
      <c r="G524" s="5">
        <f>'sursa 02'!G454</f>
        <v>0</v>
      </c>
      <c r="H524" s="5">
        <f>'sursa 02'!H454</f>
        <v>0</v>
      </c>
      <c r="I524" s="5">
        <f>'sursa 02'!I454</f>
        <v>0</v>
      </c>
    </row>
    <row r="525" spans="1:9" ht="12.75">
      <c r="A525" s="7" t="s">
        <v>97</v>
      </c>
      <c r="B525" s="4" t="s">
        <v>302</v>
      </c>
      <c r="C525" s="5">
        <f>'sursa 02'!C455</f>
        <v>0</v>
      </c>
      <c r="D525" s="5">
        <f>'sursa 02'!D455</f>
        <v>1017000</v>
      </c>
      <c r="E525" s="5">
        <f>'sursa 02'!E455</f>
        <v>0</v>
      </c>
      <c r="F525" s="5">
        <f>'sursa 02'!F455</f>
        <v>1017000</v>
      </c>
      <c r="G525" s="5">
        <f>'sursa 02'!G455</f>
        <v>0</v>
      </c>
      <c r="H525" s="5">
        <f>'sursa 02'!H455</f>
        <v>0</v>
      </c>
      <c r="I525" s="5">
        <f>'sursa 02'!I455</f>
        <v>0</v>
      </c>
    </row>
    <row r="526" spans="1:9" ht="12.75">
      <c r="A526" s="7" t="s">
        <v>296</v>
      </c>
      <c r="B526" s="4" t="s">
        <v>407</v>
      </c>
      <c r="C526" s="5"/>
      <c r="D526" s="5">
        <f>'sursa 02'!D456</f>
        <v>22000</v>
      </c>
      <c r="E526" s="5">
        <f>'sursa 02'!E456</f>
        <v>0</v>
      </c>
      <c r="F526" s="5">
        <f>'sursa 02'!F456</f>
        <v>22000</v>
      </c>
      <c r="G526" s="5"/>
      <c r="H526" s="5"/>
      <c r="I526" s="5"/>
    </row>
    <row r="527" spans="1:9" ht="12.75">
      <c r="A527" s="7" t="s">
        <v>99</v>
      </c>
      <c r="B527" s="4" t="s">
        <v>100</v>
      </c>
      <c r="C527" s="5">
        <f aca="true" t="shared" si="330" ref="C527:I529">C528</f>
        <v>0</v>
      </c>
      <c r="D527" s="5">
        <f t="shared" si="330"/>
        <v>5015000</v>
      </c>
      <c r="E527" s="5">
        <f t="shared" si="330"/>
        <v>15000</v>
      </c>
      <c r="F527" s="5">
        <f t="shared" si="330"/>
        <v>5030000</v>
      </c>
      <c r="G527" s="5">
        <f t="shared" si="330"/>
        <v>4548000</v>
      </c>
      <c r="H527" s="5">
        <f t="shared" si="330"/>
        <v>4548000</v>
      </c>
      <c r="I527" s="5">
        <f t="shared" si="330"/>
        <v>4548000</v>
      </c>
    </row>
    <row r="528" spans="1:9" ht="12.75">
      <c r="A528" s="7" t="s">
        <v>101</v>
      </c>
      <c r="B528" s="4" t="s">
        <v>102</v>
      </c>
      <c r="C528" s="5">
        <f t="shared" si="330"/>
        <v>0</v>
      </c>
      <c r="D528" s="5">
        <f t="shared" si="330"/>
        <v>5015000</v>
      </c>
      <c r="E528" s="5">
        <f t="shared" si="330"/>
        <v>15000</v>
      </c>
      <c r="F528" s="5">
        <f t="shared" si="330"/>
        <v>5030000</v>
      </c>
      <c r="G528" s="5">
        <f t="shared" si="330"/>
        <v>4548000</v>
      </c>
      <c r="H528" s="5">
        <f t="shared" si="330"/>
        <v>4548000</v>
      </c>
      <c r="I528" s="5">
        <f t="shared" si="330"/>
        <v>4548000</v>
      </c>
    </row>
    <row r="529" spans="1:9" ht="12.75">
      <c r="A529" s="7" t="s">
        <v>103</v>
      </c>
      <c r="B529" s="4" t="s">
        <v>104</v>
      </c>
      <c r="C529" s="5">
        <f t="shared" si="330"/>
        <v>0</v>
      </c>
      <c r="D529" s="5">
        <f t="shared" si="330"/>
        <v>5015000</v>
      </c>
      <c r="E529" s="5">
        <f t="shared" si="330"/>
        <v>15000</v>
      </c>
      <c r="F529" s="5">
        <f t="shared" si="330"/>
        <v>5030000</v>
      </c>
      <c r="G529" s="5">
        <f t="shared" si="330"/>
        <v>4548000</v>
      </c>
      <c r="H529" s="5">
        <f t="shared" si="330"/>
        <v>4548000</v>
      </c>
      <c r="I529" s="5">
        <f t="shared" si="330"/>
        <v>4548000</v>
      </c>
    </row>
    <row r="530" spans="1:9" ht="12.75">
      <c r="A530" s="7" t="s">
        <v>111</v>
      </c>
      <c r="B530" s="4" t="s">
        <v>112</v>
      </c>
      <c r="C530" s="5">
        <f>'sursa 02'!C460</f>
        <v>0</v>
      </c>
      <c r="D530" s="5">
        <f>'sursa 02'!D460</f>
        <v>5015000</v>
      </c>
      <c r="E530" s="5">
        <f>'sursa 02'!E460</f>
        <v>15000</v>
      </c>
      <c r="F530" s="5">
        <f>'sursa 02'!F460</f>
        <v>5030000</v>
      </c>
      <c r="G530" s="5">
        <f>'sursa 02'!G460</f>
        <v>4548000</v>
      </c>
      <c r="H530" s="5">
        <f>'sursa 02'!H460</f>
        <v>4548000</v>
      </c>
      <c r="I530" s="5">
        <f>'sursa 02'!I460</f>
        <v>4548000</v>
      </c>
    </row>
    <row r="531" spans="1:9" ht="25.5">
      <c r="A531" s="7" t="s">
        <v>306</v>
      </c>
      <c r="B531" s="4" t="s">
        <v>307</v>
      </c>
      <c r="C531" s="5">
        <f aca="true" t="shared" si="331" ref="C531:I531">C532</f>
        <v>0</v>
      </c>
      <c r="D531" s="5">
        <f t="shared" si="331"/>
        <v>16000</v>
      </c>
      <c r="E531" s="5">
        <f t="shared" si="331"/>
        <v>0</v>
      </c>
      <c r="F531" s="5">
        <f t="shared" si="331"/>
        <v>16000</v>
      </c>
      <c r="G531" s="5">
        <f t="shared" si="331"/>
        <v>0</v>
      </c>
      <c r="H531" s="5">
        <f t="shared" si="331"/>
        <v>0</v>
      </c>
      <c r="I531" s="5">
        <f t="shared" si="331"/>
        <v>0</v>
      </c>
    </row>
    <row r="532" spans="1:9" ht="12.75">
      <c r="A532" s="7" t="s">
        <v>275</v>
      </c>
      <c r="B532" s="4" t="s">
        <v>90</v>
      </c>
      <c r="C532" s="5">
        <f aca="true" t="shared" si="332" ref="C532:I532">C533+C536</f>
        <v>0</v>
      </c>
      <c r="D532" s="5">
        <f t="shared" si="332"/>
        <v>16000</v>
      </c>
      <c r="E532" s="5">
        <f t="shared" si="332"/>
        <v>0</v>
      </c>
      <c r="F532" s="5">
        <f t="shared" si="332"/>
        <v>16000</v>
      </c>
      <c r="G532" s="5">
        <f t="shared" si="332"/>
        <v>0</v>
      </c>
      <c r="H532" s="5">
        <f t="shared" si="332"/>
        <v>0</v>
      </c>
      <c r="I532" s="5">
        <f t="shared" si="332"/>
        <v>0</v>
      </c>
    </row>
    <row r="533" spans="1:9" ht="25.5">
      <c r="A533" s="7" t="s">
        <v>276</v>
      </c>
      <c r="B533" s="4" t="s">
        <v>277</v>
      </c>
      <c r="C533" s="4"/>
      <c r="D533" s="5">
        <f>D534</f>
        <v>0</v>
      </c>
      <c r="E533" s="5">
        <f>E534</f>
        <v>0</v>
      </c>
      <c r="F533" s="5"/>
      <c r="G533" s="5">
        <f aca="true" t="shared" si="333" ref="G533:I534">G534</f>
        <v>0</v>
      </c>
      <c r="H533" s="5">
        <f t="shared" si="333"/>
        <v>0</v>
      </c>
      <c r="I533" s="5">
        <f t="shared" si="333"/>
        <v>0</v>
      </c>
    </row>
    <row r="534" spans="1:9" ht="12.75">
      <c r="A534" s="7" t="s">
        <v>278</v>
      </c>
      <c r="B534" s="4" t="s">
        <v>279</v>
      </c>
      <c r="C534" s="4"/>
      <c r="D534" s="5">
        <f>D535</f>
        <v>0</v>
      </c>
      <c r="E534" s="5">
        <f>E535</f>
        <v>0</v>
      </c>
      <c r="F534" s="5"/>
      <c r="G534" s="5">
        <f t="shared" si="333"/>
        <v>0</v>
      </c>
      <c r="H534" s="5">
        <f t="shared" si="333"/>
        <v>0</v>
      </c>
      <c r="I534" s="5">
        <f t="shared" si="333"/>
        <v>0</v>
      </c>
    </row>
    <row r="535" spans="1:9" ht="12.75">
      <c r="A535" s="7" t="s">
        <v>282</v>
      </c>
      <c r="B535" s="4" t="s">
        <v>283</v>
      </c>
      <c r="C535" s="4"/>
      <c r="D535" s="5"/>
      <c r="E535" s="5"/>
      <c r="F535" s="5"/>
      <c r="G535" s="5"/>
      <c r="H535" s="5"/>
      <c r="I535" s="5"/>
    </row>
    <row r="536" spans="1:9" ht="12.75">
      <c r="A536" s="7" t="s">
        <v>99</v>
      </c>
      <c r="B536" s="4" t="s">
        <v>100</v>
      </c>
      <c r="C536" s="5">
        <f aca="true" t="shared" si="334" ref="C536:I538">C537</f>
        <v>0</v>
      </c>
      <c r="D536" s="5">
        <f t="shared" si="334"/>
        <v>16000</v>
      </c>
      <c r="E536" s="5">
        <f t="shared" si="334"/>
        <v>0</v>
      </c>
      <c r="F536" s="5">
        <f t="shared" si="334"/>
        <v>16000</v>
      </c>
      <c r="G536" s="5">
        <f t="shared" si="334"/>
        <v>0</v>
      </c>
      <c r="H536" s="5">
        <f t="shared" si="334"/>
        <v>0</v>
      </c>
      <c r="I536" s="5">
        <f t="shared" si="334"/>
        <v>0</v>
      </c>
    </row>
    <row r="537" spans="1:9" ht="12.75">
      <c r="A537" s="7" t="s">
        <v>101</v>
      </c>
      <c r="B537" s="4" t="s">
        <v>102</v>
      </c>
      <c r="C537" s="5">
        <f t="shared" si="334"/>
        <v>0</v>
      </c>
      <c r="D537" s="5">
        <f t="shared" si="334"/>
        <v>16000</v>
      </c>
      <c r="E537" s="5">
        <f t="shared" si="334"/>
        <v>0</v>
      </c>
      <c r="F537" s="5">
        <f t="shared" si="334"/>
        <v>16000</v>
      </c>
      <c r="G537" s="5">
        <f t="shared" si="334"/>
        <v>0</v>
      </c>
      <c r="H537" s="5">
        <f t="shared" si="334"/>
        <v>0</v>
      </c>
      <c r="I537" s="5">
        <f t="shared" si="334"/>
        <v>0</v>
      </c>
    </row>
    <row r="538" spans="1:9" ht="12.75">
      <c r="A538" s="7" t="s">
        <v>103</v>
      </c>
      <c r="B538" s="4" t="s">
        <v>104</v>
      </c>
      <c r="C538" s="5">
        <f t="shared" si="334"/>
        <v>0</v>
      </c>
      <c r="D538" s="5">
        <f t="shared" si="334"/>
        <v>16000</v>
      </c>
      <c r="E538" s="5">
        <f t="shared" si="334"/>
        <v>0</v>
      </c>
      <c r="F538" s="5">
        <f t="shared" si="334"/>
        <v>16000</v>
      </c>
      <c r="G538" s="5">
        <f t="shared" si="334"/>
        <v>0</v>
      </c>
      <c r="H538" s="5">
        <f t="shared" si="334"/>
        <v>0</v>
      </c>
      <c r="I538" s="5">
        <f t="shared" si="334"/>
        <v>0</v>
      </c>
    </row>
    <row r="539" spans="1:9" ht="12.75">
      <c r="A539" s="7" t="s">
        <v>111</v>
      </c>
      <c r="B539" s="4" t="s">
        <v>112</v>
      </c>
      <c r="C539" s="5">
        <f>'sursa 02'!C469+'sursa 10'!C175</f>
        <v>0</v>
      </c>
      <c r="D539" s="5">
        <f>'sursa 02'!D469+'sursa 10'!D175</f>
        <v>16000</v>
      </c>
      <c r="E539" s="5">
        <f>'sursa 02'!E469+'sursa 10'!E175</f>
        <v>0</v>
      </c>
      <c r="F539" s="5">
        <f>'sursa 02'!F469+'sursa 10'!F175</f>
        <v>16000</v>
      </c>
      <c r="G539" s="5">
        <f>'sursa 02'!G469+'sursa 10'!G175</f>
        <v>0</v>
      </c>
      <c r="H539" s="5">
        <f>'sursa 02'!H469+'sursa 10'!H175</f>
        <v>0</v>
      </c>
      <c r="I539" s="5">
        <f>'sursa 02'!I469+'sursa 10'!I175</f>
        <v>0</v>
      </c>
    </row>
    <row r="540" spans="1:9" ht="25.5">
      <c r="A540" s="7" t="s">
        <v>310</v>
      </c>
      <c r="B540" s="4" t="s">
        <v>311</v>
      </c>
      <c r="C540" s="5">
        <f aca="true" t="shared" si="335" ref="C540:I544">C541</f>
        <v>0</v>
      </c>
      <c r="D540" s="5">
        <f t="shared" si="335"/>
        <v>187000</v>
      </c>
      <c r="E540" s="5">
        <f t="shared" si="335"/>
        <v>0</v>
      </c>
      <c r="F540" s="5">
        <f t="shared" si="335"/>
        <v>187000</v>
      </c>
      <c r="G540" s="5">
        <f t="shared" si="335"/>
        <v>0</v>
      </c>
      <c r="H540" s="5">
        <f t="shared" si="335"/>
        <v>0</v>
      </c>
      <c r="I540" s="5">
        <f t="shared" si="335"/>
        <v>0</v>
      </c>
    </row>
    <row r="541" spans="1:9" ht="12.75">
      <c r="A541" s="7" t="s">
        <v>312</v>
      </c>
      <c r="B541" s="4" t="s">
        <v>313</v>
      </c>
      <c r="C541" s="5">
        <f t="shared" si="335"/>
        <v>0</v>
      </c>
      <c r="D541" s="5">
        <f t="shared" si="335"/>
        <v>187000</v>
      </c>
      <c r="E541" s="5">
        <f t="shared" si="335"/>
        <v>0</v>
      </c>
      <c r="F541" s="5">
        <f t="shared" si="335"/>
        <v>187000</v>
      </c>
      <c r="G541" s="5">
        <f t="shared" si="335"/>
        <v>0</v>
      </c>
      <c r="H541" s="5">
        <f t="shared" si="335"/>
        <v>0</v>
      </c>
      <c r="I541" s="5">
        <f t="shared" si="335"/>
        <v>0</v>
      </c>
    </row>
    <row r="542" spans="1:9" ht="12.75">
      <c r="A542" s="7" t="s">
        <v>275</v>
      </c>
      <c r="B542" s="4" t="s">
        <v>90</v>
      </c>
      <c r="C542" s="5">
        <f t="shared" si="335"/>
        <v>0</v>
      </c>
      <c r="D542" s="5">
        <f t="shared" si="335"/>
        <v>187000</v>
      </c>
      <c r="E542" s="5">
        <f t="shared" si="335"/>
        <v>0</v>
      </c>
      <c r="F542" s="5">
        <f t="shared" si="335"/>
        <v>187000</v>
      </c>
      <c r="G542" s="5">
        <f t="shared" si="335"/>
        <v>0</v>
      </c>
      <c r="H542" s="5">
        <f t="shared" si="335"/>
        <v>0</v>
      </c>
      <c r="I542" s="5">
        <f t="shared" si="335"/>
        <v>0</v>
      </c>
    </row>
    <row r="543" spans="1:9" ht="12.75">
      <c r="A543" s="7" t="s">
        <v>99</v>
      </c>
      <c r="B543" s="4" t="s">
        <v>100</v>
      </c>
      <c r="C543" s="5">
        <f t="shared" si="335"/>
        <v>0</v>
      </c>
      <c r="D543" s="5">
        <f t="shared" si="335"/>
        <v>187000</v>
      </c>
      <c r="E543" s="5">
        <f t="shared" si="335"/>
        <v>0</v>
      </c>
      <c r="F543" s="5">
        <f t="shared" si="335"/>
        <v>187000</v>
      </c>
      <c r="G543" s="5">
        <f t="shared" si="335"/>
        <v>0</v>
      </c>
      <c r="H543" s="5">
        <f t="shared" si="335"/>
        <v>0</v>
      </c>
      <c r="I543" s="5">
        <f t="shared" si="335"/>
        <v>0</v>
      </c>
    </row>
    <row r="544" spans="1:9" ht="12.75">
      <c r="A544" s="7" t="s">
        <v>101</v>
      </c>
      <c r="B544" s="4" t="s">
        <v>102</v>
      </c>
      <c r="C544" s="5">
        <f t="shared" si="335"/>
        <v>0</v>
      </c>
      <c r="D544" s="5">
        <f t="shared" si="335"/>
        <v>187000</v>
      </c>
      <c r="E544" s="5">
        <f t="shared" si="335"/>
        <v>0</v>
      </c>
      <c r="F544" s="5">
        <f t="shared" si="335"/>
        <v>187000</v>
      </c>
      <c r="G544" s="5">
        <f t="shared" si="335"/>
        <v>0</v>
      </c>
      <c r="H544" s="5">
        <f t="shared" si="335"/>
        <v>0</v>
      </c>
      <c r="I544" s="5">
        <f t="shared" si="335"/>
        <v>0</v>
      </c>
    </row>
    <row r="545" spans="1:9" ht="12.75">
      <c r="A545" s="7" t="s">
        <v>103</v>
      </c>
      <c r="B545" s="4" t="s">
        <v>104</v>
      </c>
      <c r="C545" s="5">
        <f aca="true" t="shared" si="336" ref="C545:I545">C547+C546</f>
        <v>0</v>
      </c>
      <c r="D545" s="5">
        <f t="shared" si="336"/>
        <v>187000</v>
      </c>
      <c r="E545" s="5">
        <f t="shared" si="336"/>
        <v>0</v>
      </c>
      <c r="F545" s="5">
        <f t="shared" si="336"/>
        <v>187000</v>
      </c>
      <c r="G545" s="5">
        <f t="shared" si="336"/>
        <v>0</v>
      </c>
      <c r="H545" s="5">
        <f t="shared" si="336"/>
        <v>0</v>
      </c>
      <c r="I545" s="5">
        <f t="shared" si="336"/>
        <v>0</v>
      </c>
    </row>
    <row r="546" spans="1:9" ht="12.75">
      <c r="A546" s="7" t="s">
        <v>107</v>
      </c>
      <c r="B546" s="4" t="s">
        <v>108</v>
      </c>
      <c r="C546" s="5">
        <f>'sursa 02'!C476</f>
        <v>0</v>
      </c>
      <c r="D546" s="5">
        <f>'sursa 02'!D476</f>
        <v>0</v>
      </c>
      <c r="E546" s="5">
        <f>'sursa 02'!E476</f>
        <v>0</v>
      </c>
      <c r="F546" s="5">
        <f>'sursa 02'!F476</f>
        <v>0</v>
      </c>
      <c r="G546" s="5">
        <f>'sursa 02'!G476</f>
        <v>0</v>
      </c>
      <c r="H546" s="5">
        <f>'sursa 02'!H476</f>
        <v>0</v>
      </c>
      <c r="I546" s="5">
        <f>'sursa 02'!I476</f>
        <v>0</v>
      </c>
    </row>
    <row r="547" spans="1:9" ht="12.75">
      <c r="A547" s="7" t="s">
        <v>111</v>
      </c>
      <c r="B547" s="4" t="s">
        <v>112</v>
      </c>
      <c r="C547" s="5">
        <f>'sursa 02'!C477</f>
        <v>0</v>
      </c>
      <c r="D547" s="5">
        <f>'sursa 02'!D477</f>
        <v>187000</v>
      </c>
      <c r="E547" s="5">
        <f>'sursa 02'!E477</f>
        <v>0</v>
      </c>
      <c r="F547" s="5">
        <f>'sursa 02'!F477</f>
        <v>187000</v>
      </c>
      <c r="G547" s="5">
        <f>'sursa 02'!G477</f>
        <v>0</v>
      </c>
      <c r="H547" s="5">
        <f>'sursa 02'!H477</f>
        <v>0</v>
      </c>
      <c r="I547" s="5">
        <f>'sursa 02'!I477</f>
        <v>0</v>
      </c>
    </row>
    <row r="548" spans="1:9" ht="25.5">
      <c r="A548" s="7" t="s">
        <v>351</v>
      </c>
      <c r="B548" s="4" t="s">
        <v>315</v>
      </c>
      <c r="C548" s="5">
        <f aca="true" t="shared" si="337" ref="C548:I548">C549+C555+C575+C592</f>
        <v>44735000</v>
      </c>
      <c r="D548" s="5">
        <f t="shared" si="337"/>
        <v>53161000</v>
      </c>
      <c r="E548" s="5">
        <f t="shared" si="337"/>
        <v>0</v>
      </c>
      <c r="F548" s="5">
        <f t="shared" si="337"/>
        <v>53161000</v>
      </c>
      <c r="G548" s="5">
        <f t="shared" si="337"/>
        <v>37221000</v>
      </c>
      <c r="H548" s="5">
        <f t="shared" si="337"/>
        <v>38177000</v>
      </c>
      <c r="I548" s="5">
        <f t="shared" si="337"/>
        <v>38985000</v>
      </c>
    </row>
    <row r="549" spans="1:9" ht="12.75">
      <c r="A549" s="7" t="s">
        <v>352</v>
      </c>
      <c r="B549" s="4" t="s">
        <v>317</v>
      </c>
      <c r="C549" s="5">
        <f aca="true" t="shared" si="338" ref="C549:I553">C550</f>
        <v>0</v>
      </c>
      <c r="D549" s="5">
        <f t="shared" si="338"/>
        <v>0</v>
      </c>
      <c r="E549" s="5">
        <f t="shared" si="338"/>
        <v>0</v>
      </c>
      <c r="F549" s="5">
        <f t="shared" si="338"/>
        <v>0</v>
      </c>
      <c r="G549" s="5">
        <f t="shared" si="338"/>
        <v>0</v>
      </c>
      <c r="H549" s="5">
        <f t="shared" si="338"/>
        <v>0</v>
      </c>
      <c r="I549" s="5">
        <f t="shared" si="338"/>
        <v>0</v>
      </c>
    </row>
    <row r="550" spans="1:9" ht="12.75">
      <c r="A550" s="7" t="s">
        <v>275</v>
      </c>
      <c r="B550" s="4" t="s">
        <v>90</v>
      </c>
      <c r="C550" s="5">
        <f t="shared" si="338"/>
        <v>0</v>
      </c>
      <c r="D550" s="5">
        <f t="shared" si="338"/>
        <v>0</v>
      </c>
      <c r="E550" s="5">
        <f t="shared" si="338"/>
        <v>0</v>
      </c>
      <c r="F550" s="5">
        <f t="shared" si="338"/>
        <v>0</v>
      </c>
      <c r="G550" s="5">
        <f t="shared" si="338"/>
        <v>0</v>
      </c>
      <c r="H550" s="5">
        <f t="shared" si="338"/>
        <v>0</v>
      </c>
      <c r="I550" s="5">
        <f t="shared" si="338"/>
        <v>0</v>
      </c>
    </row>
    <row r="551" spans="1:9" ht="12.75">
      <c r="A551" s="7" t="s">
        <v>99</v>
      </c>
      <c r="B551" s="4" t="s">
        <v>100</v>
      </c>
      <c r="C551" s="5">
        <f t="shared" si="338"/>
        <v>0</v>
      </c>
      <c r="D551" s="5">
        <f t="shared" si="338"/>
        <v>0</v>
      </c>
      <c r="E551" s="5">
        <f t="shared" si="338"/>
        <v>0</v>
      </c>
      <c r="F551" s="5">
        <f t="shared" si="338"/>
        <v>0</v>
      </c>
      <c r="G551" s="5">
        <f t="shared" si="338"/>
        <v>0</v>
      </c>
      <c r="H551" s="5">
        <f t="shared" si="338"/>
        <v>0</v>
      </c>
      <c r="I551" s="5">
        <f t="shared" si="338"/>
        <v>0</v>
      </c>
    </row>
    <row r="552" spans="1:9" ht="12.75">
      <c r="A552" s="7" t="s">
        <v>101</v>
      </c>
      <c r="B552" s="4" t="s">
        <v>102</v>
      </c>
      <c r="C552" s="5">
        <f t="shared" si="338"/>
        <v>0</v>
      </c>
      <c r="D552" s="5">
        <f t="shared" si="338"/>
        <v>0</v>
      </c>
      <c r="E552" s="5">
        <f t="shared" si="338"/>
        <v>0</v>
      </c>
      <c r="F552" s="5">
        <f t="shared" si="338"/>
        <v>0</v>
      </c>
      <c r="G552" s="5">
        <f t="shared" si="338"/>
        <v>0</v>
      </c>
      <c r="H552" s="5">
        <f t="shared" si="338"/>
        <v>0</v>
      </c>
      <c r="I552" s="5">
        <f t="shared" si="338"/>
        <v>0</v>
      </c>
    </row>
    <row r="553" spans="1:9" ht="12.75">
      <c r="A553" s="7" t="s">
        <v>103</v>
      </c>
      <c r="B553" s="4" t="s">
        <v>104</v>
      </c>
      <c r="C553" s="5">
        <f t="shared" si="338"/>
        <v>0</v>
      </c>
      <c r="D553" s="5">
        <f t="shared" si="338"/>
        <v>0</v>
      </c>
      <c r="E553" s="5">
        <f t="shared" si="338"/>
        <v>0</v>
      </c>
      <c r="F553" s="5">
        <f t="shared" si="338"/>
        <v>0</v>
      </c>
      <c r="G553" s="5">
        <f t="shared" si="338"/>
        <v>0</v>
      </c>
      <c r="H553" s="5">
        <f t="shared" si="338"/>
        <v>0</v>
      </c>
      <c r="I553" s="5">
        <f t="shared" si="338"/>
        <v>0</v>
      </c>
    </row>
    <row r="554" spans="1:9" ht="12.75">
      <c r="A554" s="7" t="s">
        <v>111</v>
      </c>
      <c r="B554" s="4" t="s">
        <v>112</v>
      </c>
      <c r="C554" s="5">
        <f>'sursa 02'!C484</f>
        <v>0</v>
      </c>
      <c r="D554" s="5">
        <f>'sursa 02'!D484</f>
        <v>0</v>
      </c>
      <c r="E554" s="5">
        <f>'sursa 02'!E484</f>
        <v>0</v>
      </c>
      <c r="F554" s="5">
        <f>'sursa 02'!F484</f>
        <v>0</v>
      </c>
      <c r="G554" s="5">
        <f>'sursa 02'!G484</f>
        <v>0</v>
      </c>
      <c r="H554" s="5">
        <f>'sursa 02'!H484</f>
        <v>0</v>
      </c>
      <c r="I554" s="5">
        <f>'sursa 02'!I484</f>
        <v>0</v>
      </c>
    </row>
    <row r="555" spans="1:9" ht="12.75">
      <c r="A555" s="7" t="s">
        <v>318</v>
      </c>
      <c r="B555" s="4" t="s">
        <v>319</v>
      </c>
      <c r="C555" s="5">
        <f aca="true" t="shared" si="339" ref="C555:I555">C556</f>
        <v>44735000</v>
      </c>
      <c r="D555" s="5">
        <f t="shared" si="339"/>
        <v>30121000</v>
      </c>
      <c r="E555" s="5">
        <f t="shared" si="339"/>
        <v>0</v>
      </c>
      <c r="F555" s="5">
        <f t="shared" si="339"/>
        <v>30121000</v>
      </c>
      <c r="G555" s="5">
        <f t="shared" si="339"/>
        <v>33639000</v>
      </c>
      <c r="H555" s="5">
        <f t="shared" si="339"/>
        <v>34580000</v>
      </c>
      <c r="I555" s="5">
        <f t="shared" si="339"/>
        <v>35376000</v>
      </c>
    </row>
    <row r="556" spans="1:9" ht="12.75">
      <c r="A556" s="7" t="s">
        <v>275</v>
      </c>
      <c r="B556" s="4" t="s">
        <v>90</v>
      </c>
      <c r="C556" s="5">
        <f aca="true" t="shared" si="340" ref="C556:I556">C557+C561+C568+C564</f>
        <v>44735000</v>
      </c>
      <c r="D556" s="5">
        <f t="shared" si="340"/>
        <v>30121000</v>
      </c>
      <c r="E556" s="5">
        <f t="shared" si="340"/>
        <v>0</v>
      </c>
      <c r="F556" s="5">
        <f t="shared" si="340"/>
        <v>30121000</v>
      </c>
      <c r="G556" s="5">
        <f t="shared" si="340"/>
        <v>33639000</v>
      </c>
      <c r="H556" s="5">
        <f t="shared" si="340"/>
        <v>34580000</v>
      </c>
      <c r="I556" s="5">
        <f t="shared" si="340"/>
        <v>35376000</v>
      </c>
    </row>
    <row r="557" spans="1:9" ht="25.5">
      <c r="A557" s="7" t="s">
        <v>276</v>
      </c>
      <c r="B557" s="4" t="s">
        <v>277</v>
      </c>
      <c r="C557" s="5">
        <f aca="true" t="shared" si="341" ref="C557:I557">C558</f>
        <v>0</v>
      </c>
      <c r="D557" s="5">
        <f t="shared" si="341"/>
        <v>1214000</v>
      </c>
      <c r="E557" s="5">
        <f t="shared" si="341"/>
        <v>0</v>
      </c>
      <c r="F557" s="5">
        <f t="shared" si="341"/>
        <v>1214000</v>
      </c>
      <c r="G557" s="5">
        <f t="shared" si="341"/>
        <v>0</v>
      </c>
      <c r="H557" s="5">
        <f t="shared" si="341"/>
        <v>0</v>
      </c>
      <c r="I557" s="5">
        <f t="shared" si="341"/>
        <v>0</v>
      </c>
    </row>
    <row r="558" spans="1:9" ht="12.75">
      <c r="A558" s="7" t="s">
        <v>278</v>
      </c>
      <c r="B558" s="4" t="s">
        <v>279</v>
      </c>
      <c r="C558" s="5">
        <f aca="true" t="shared" si="342" ref="C558:I558">C559+C560</f>
        <v>0</v>
      </c>
      <c r="D558" s="5">
        <f t="shared" si="342"/>
        <v>1214000</v>
      </c>
      <c r="E558" s="5">
        <f t="shared" si="342"/>
        <v>0</v>
      </c>
      <c r="F558" s="5">
        <f t="shared" si="342"/>
        <v>1214000</v>
      </c>
      <c r="G558" s="5">
        <f t="shared" si="342"/>
        <v>0</v>
      </c>
      <c r="H558" s="5">
        <f t="shared" si="342"/>
        <v>0</v>
      </c>
      <c r="I558" s="5">
        <f t="shared" si="342"/>
        <v>0</v>
      </c>
    </row>
    <row r="559" spans="1:9" ht="25.5">
      <c r="A559" s="7" t="s">
        <v>280</v>
      </c>
      <c r="B559" s="4" t="s">
        <v>281</v>
      </c>
      <c r="C559" s="4"/>
      <c r="D559" s="5">
        <v>756000</v>
      </c>
      <c r="E559" s="5"/>
      <c r="F559" s="5">
        <f>D559</f>
        <v>756000</v>
      </c>
      <c r="G559" s="5"/>
      <c r="H559" s="5"/>
      <c r="I559" s="5"/>
    </row>
    <row r="560" spans="1:9" ht="12.75">
      <c r="A560" s="7" t="s">
        <v>282</v>
      </c>
      <c r="B560" s="4" t="s">
        <v>283</v>
      </c>
      <c r="C560" s="5">
        <f>'sursa 02'!C490</f>
        <v>0</v>
      </c>
      <c r="D560" s="5">
        <f>'sursa 02'!D490</f>
        <v>458000</v>
      </c>
      <c r="E560" s="5">
        <f>'sursa 02'!E490</f>
        <v>0</v>
      </c>
      <c r="F560" s="5">
        <f>'sursa 02'!F490</f>
        <v>458000</v>
      </c>
      <c r="G560" s="5">
        <f>'sursa 02'!G490</f>
        <v>0</v>
      </c>
      <c r="H560" s="5">
        <f>'sursa 02'!H490</f>
        <v>0</v>
      </c>
      <c r="I560" s="5">
        <f>'sursa 02'!I490</f>
        <v>0</v>
      </c>
    </row>
    <row r="561" spans="1:9" ht="12.75">
      <c r="A561" s="7" t="s">
        <v>284</v>
      </c>
      <c r="B561" s="4" t="s">
        <v>285</v>
      </c>
      <c r="C561" s="4"/>
      <c r="D561" s="5">
        <f aca="true" t="shared" si="343" ref="D561:I562">D562</f>
        <v>3866000</v>
      </c>
      <c r="E561" s="5">
        <f t="shared" si="343"/>
        <v>0</v>
      </c>
      <c r="F561" s="5">
        <f t="shared" si="343"/>
        <v>3866000</v>
      </c>
      <c r="G561" s="5">
        <f t="shared" si="343"/>
        <v>0</v>
      </c>
      <c r="H561" s="5">
        <f t="shared" si="343"/>
        <v>0</v>
      </c>
      <c r="I561" s="5">
        <f t="shared" si="343"/>
        <v>0</v>
      </c>
    </row>
    <row r="562" spans="1:9" ht="25.5">
      <c r="A562" s="7" t="s">
        <v>286</v>
      </c>
      <c r="B562" s="4" t="s">
        <v>287</v>
      </c>
      <c r="C562" s="4"/>
      <c r="D562" s="5">
        <f t="shared" si="343"/>
        <v>3866000</v>
      </c>
      <c r="E562" s="5">
        <f t="shared" si="343"/>
        <v>0</v>
      </c>
      <c r="F562" s="5">
        <f t="shared" si="343"/>
        <v>3866000</v>
      </c>
      <c r="G562" s="5">
        <f t="shared" si="343"/>
        <v>0</v>
      </c>
      <c r="H562" s="5">
        <f t="shared" si="343"/>
        <v>0</v>
      </c>
      <c r="I562" s="5">
        <f t="shared" si="343"/>
        <v>0</v>
      </c>
    </row>
    <row r="563" spans="1:9" ht="12.75">
      <c r="A563" s="7" t="s">
        <v>288</v>
      </c>
      <c r="B563" s="4" t="s">
        <v>289</v>
      </c>
      <c r="C563" s="4"/>
      <c r="D563" s="5">
        <f>'sursa 02'!D493</f>
        <v>3866000</v>
      </c>
      <c r="E563" s="5">
        <f>'sursa 02'!E493</f>
        <v>0</v>
      </c>
      <c r="F563" s="5">
        <f>'sursa 02'!F493</f>
        <v>3866000</v>
      </c>
      <c r="G563" s="5">
        <f>'sursa 02'!G493</f>
        <v>0</v>
      </c>
      <c r="H563" s="5">
        <f>'sursa 02'!H493</f>
        <v>0</v>
      </c>
      <c r="I563" s="5">
        <f>'sursa 02'!I493</f>
        <v>0</v>
      </c>
    </row>
    <row r="564" spans="1:9" ht="38.25">
      <c r="A564" s="7" t="s">
        <v>91</v>
      </c>
      <c r="B564" s="4" t="s">
        <v>92</v>
      </c>
      <c r="C564" s="5">
        <f aca="true" t="shared" si="344" ref="C564:I564">C565</f>
        <v>0</v>
      </c>
      <c r="D564" s="5">
        <f t="shared" si="344"/>
        <v>0</v>
      </c>
      <c r="E564" s="5">
        <f t="shared" si="344"/>
        <v>0</v>
      </c>
      <c r="F564" s="5">
        <f t="shared" si="344"/>
        <v>0</v>
      </c>
      <c r="G564" s="5">
        <f t="shared" si="344"/>
        <v>0</v>
      </c>
      <c r="H564" s="5">
        <f t="shared" si="344"/>
        <v>0</v>
      </c>
      <c r="I564" s="5">
        <f t="shared" si="344"/>
        <v>0</v>
      </c>
    </row>
    <row r="565" spans="1:9" ht="25.5">
      <c r="A565" s="7" t="s">
        <v>93</v>
      </c>
      <c r="B565" s="4" t="s">
        <v>94</v>
      </c>
      <c r="C565" s="5">
        <f aca="true" t="shared" si="345" ref="C565:I565">C566+C567</f>
        <v>0</v>
      </c>
      <c r="D565" s="5">
        <f t="shared" si="345"/>
        <v>0</v>
      </c>
      <c r="E565" s="5">
        <f t="shared" si="345"/>
        <v>0</v>
      </c>
      <c r="F565" s="5">
        <f t="shared" si="345"/>
        <v>0</v>
      </c>
      <c r="G565" s="5">
        <f t="shared" si="345"/>
        <v>0</v>
      </c>
      <c r="H565" s="5">
        <f t="shared" si="345"/>
        <v>0</v>
      </c>
      <c r="I565" s="5">
        <f t="shared" si="345"/>
        <v>0</v>
      </c>
    </row>
    <row r="566" spans="1:9" ht="12.75">
      <c r="A566" s="7" t="s">
        <v>95</v>
      </c>
      <c r="B566" s="4" t="s">
        <v>96</v>
      </c>
      <c r="C566" s="5">
        <f>'sursa 10'!C181</f>
        <v>0</v>
      </c>
      <c r="D566" s="5">
        <f>'sursa 10'!D181</f>
        <v>0</v>
      </c>
      <c r="E566" s="5">
        <f>'sursa 10'!E181</f>
        <v>0</v>
      </c>
      <c r="F566" s="5">
        <f>'sursa 10'!F181</f>
        <v>0</v>
      </c>
      <c r="G566" s="5">
        <f>'sursa 10'!G181</f>
        <v>0</v>
      </c>
      <c r="H566" s="5">
        <f>'sursa 10'!H181</f>
        <v>0</v>
      </c>
      <c r="I566" s="5">
        <f>'sursa 10'!I181</f>
        <v>0</v>
      </c>
    </row>
    <row r="567" spans="1:9" ht="12.75">
      <c r="A567" s="7" t="s">
        <v>97</v>
      </c>
      <c r="B567" s="4" t="s">
        <v>98</v>
      </c>
      <c r="C567" s="5">
        <f>'sursa 10'!C182</f>
        <v>0</v>
      </c>
      <c r="D567" s="5">
        <f>'sursa 10'!D182</f>
        <v>0</v>
      </c>
      <c r="E567" s="5">
        <f>'sursa 10'!E182</f>
        <v>0</v>
      </c>
      <c r="F567" s="5">
        <f>'sursa 10'!F182</f>
        <v>0</v>
      </c>
      <c r="G567" s="5">
        <f>'sursa 10'!G182</f>
        <v>0</v>
      </c>
      <c r="H567" s="5">
        <f>'sursa 10'!H182</f>
        <v>0</v>
      </c>
      <c r="I567" s="5">
        <f>'sursa 10'!I182</f>
        <v>0</v>
      </c>
    </row>
    <row r="568" spans="1:9" ht="12.75">
      <c r="A568" s="7" t="s">
        <v>99</v>
      </c>
      <c r="B568" s="4" t="s">
        <v>100</v>
      </c>
      <c r="C568" s="5">
        <f aca="true" t="shared" si="346" ref="C568:I568">C569+C574</f>
        <v>44735000</v>
      </c>
      <c r="D568" s="5">
        <f t="shared" si="346"/>
        <v>25041000</v>
      </c>
      <c r="E568" s="5">
        <f t="shared" si="346"/>
        <v>0</v>
      </c>
      <c r="F568" s="5">
        <f t="shared" si="346"/>
        <v>25041000</v>
      </c>
      <c r="G568" s="5">
        <f t="shared" si="346"/>
        <v>33639000</v>
      </c>
      <c r="H568" s="5">
        <f t="shared" si="346"/>
        <v>34580000</v>
      </c>
      <c r="I568" s="5">
        <f t="shared" si="346"/>
        <v>35376000</v>
      </c>
    </row>
    <row r="569" spans="1:9" ht="12.75">
      <c r="A569" s="7" t="s">
        <v>101</v>
      </c>
      <c r="B569" s="4" t="s">
        <v>102</v>
      </c>
      <c r="C569" s="5">
        <f aca="true" t="shared" si="347" ref="C569:I569">C570</f>
        <v>28451000</v>
      </c>
      <c r="D569" s="5">
        <f t="shared" si="347"/>
        <v>20890000</v>
      </c>
      <c r="E569" s="5">
        <f t="shared" si="347"/>
        <v>0</v>
      </c>
      <c r="F569" s="5">
        <f t="shared" si="347"/>
        <v>20890000</v>
      </c>
      <c r="G569" s="5">
        <f t="shared" si="347"/>
        <v>24782000</v>
      </c>
      <c r="H569" s="5">
        <f t="shared" si="347"/>
        <v>25475000</v>
      </c>
      <c r="I569" s="5">
        <f t="shared" si="347"/>
        <v>26061000</v>
      </c>
    </row>
    <row r="570" spans="1:9" ht="12.75">
      <c r="A570" s="7" t="s">
        <v>103</v>
      </c>
      <c r="B570" s="4" t="s">
        <v>104</v>
      </c>
      <c r="C570" s="5">
        <f aca="true" t="shared" si="348" ref="C570:I570">C571+C572+C573</f>
        <v>28451000</v>
      </c>
      <c r="D570" s="5">
        <f t="shared" si="348"/>
        <v>20890000</v>
      </c>
      <c r="E570" s="5">
        <f t="shared" si="348"/>
        <v>0</v>
      </c>
      <c r="F570" s="5">
        <f t="shared" si="348"/>
        <v>20890000</v>
      </c>
      <c r="G570" s="5">
        <f t="shared" si="348"/>
        <v>24782000</v>
      </c>
      <c r="H570" s="5">
        <f t="shared" si="348"/>
        <v>25475000</v>
      </c>
      <c r="I570" s="5">
        <f t="shared" si="348"/>
        <v>26061000</v>
      </c>
    </row>
    <row r="571" spans="1:9" ht="15">
      <c r="A571" s="7" t="s">
        <v>105</v>
      </c>
      <c r="B571" s="4" t="s">
        <v>106</v>
      </c>
      <c r="C571" s="5">
        <f>'sursa 10'!C186</f>
        <v>12278000</v>
      </c>
      <c r="D571" s="5">
        <f>'sursa 10'!D186</f>
        <v>15302000</v>
      </c>
      <c r="E571" s="5">
        <f>'sursa 10'!E186</f>
        <v>0</v>
      </c>
      <c r="F571" s="5">
        <f>'sursa 10'!F186</f>
        <v>15302000</v>
      </c>
      <c r="G571" s="5">
        <f>'sursa 10'!G186</f>
        <v>8041000</v>
      </c>
      <c r="H571" s="5">
        <f>'sursa 10'!H186</f>
        <v>8266000</v>
      </c>
      <c r="I571" s="5">
        <f>'sursa 10'!I186</f>
        <v>8456000</v>
      </c>
    </row>
    <row r="572" spans="1:9" ht="15">
      <c r="A572" s="7" t="s">
        <v>107</v>
      </c>
      <c r="B572" s="4" t="s">
        <v>108</v>
      </c>
      <c r="C572" s="5">
        <f>'sursa 10'!C187</f>
        <v>15441000</v>
      </c>
      <c r="D572" s="5">
        <f>'sursa 10'!D187</f>
        <v>4530000</v>
      </c>
      <c r="E572" s="5">
        <f>'sursa 10'!E187</f>
        <v>0</v>
      </c>
      <c r="F572" s="5">
        <f>'sursa 10'!F187</f>
        <v>4530000</v>
      </c>
      <c r="G572" s="5">
        <f>'sursa 10'!G187</f>
        <v>15223000</v>
      </c>
      <c r="H572" s="5">
        <f>'sursa 10'!H187</f>
        <v>15649000</v>
      </c>
      <c r="I572" s="5">
        <f>'sursa 10'!I187</f>
        <v>16009000</v>
      </c>
    </row>
    <row r="573" spans="1:9" ht="15">
      <c r="A573" s="7" t="s">
        <v>111</v>
      </c>
      <c r="B573" s="4" t="s">
        <v>112</v>
      </c>
      <c r="C573" s="5">
        <f>'sursa 10'!C188</f>
        <v>732000</v>
      </c>
      <c r="D573" s="5">
        <f>'sursa 10'!D188</f>
        <v>1058000</v>
      </c>
      <c r="E573" s="5">
        <f>'sursa 10'!E188</f>
        <v>0</v>
      </c>
      <c r="F573" s="5">
        <f>'sursa 10'!F188</f>
        <v>1058000</v>
      </c>
      <c r="G573" s="5">
        <f>'sursa 10'!G188</f>
        <v>1518000</v>
      </c>
      <c r="H573" s="5">
        <f>'sursa 10'!H188</f>
        <v>1560000</v>
      </c>
      <c r="I573" s="5">
        <f>'sursa 10'!I188</f>
        <v>1596000</v>
      </c>
    </row>
    <row r="574" spans="1:9" ht="15">
      <c r="A574" s="7" t="s">
        <v>113</v>
      </c>
      <c r="B574" s="4" t="s">
        <v>114</v>
      </c>
      <c r="C574" s="5">
        <f>'sursa 10'!C189</f>
        <v>16284000</v>
      </c>
      <c r="D574" s="5">
        <f>'sursa 10'!D189</f>
        <v>4151000</v>
      </c>
      <c r="E574" s="5">
        <f>'sursa 10'!E189</f>
        <v>0</v>
      </c>
      <c r="F574" s="5">
        <f>'sursa 10'!F189</f>
        <v>4151000</v>
      </c>
      <c r="G574" s="5">
        <f>'sursa 10'!G189</f>
        <v>8857000</v>
      </c>
      <c r="H574" s="5">
        <f>'sursa 10'!H189</f>
        <v>9105000</v>
      </c>
      <c r="I574" s="5">
        <f>'sursa 10'!I189</f>
        <v>9315000</v>
      </c>
    </row>
    <row r="575" spans="1:9" ht="25.5">
      <c r="A575" s="7" t="s">
        <v>320</v>
      </c>
      <c r="B575" s="4" t="s">
        <v>321</v>
      </c>
      <c r="C575" s="5">
        <f aca="true" t="shared" si="349" ref="C575:I575">C576</f>
        <v>0</v>
      </c>
      <c r="D575" s="5">
        <f t="shared" si="349"/>
        <v>19602000</v>
      </c>
      <c r="E575" s="5">
        <f t="shared" si="349"/>
        <v>0</v>
      </c>
      <c r="F575" s="5">
        <f t="shared" si="349"/>
        <v>19602000</v>
      </c>
      <c r="G575" s="5">
        <f t="shared" si="349"/>
        <v>1052000</v>
      </c>
      <c r="H575" s="5">
        <f t="shared" si="349"/>
        <v>1067000</v>
      </c>
      <c r="I575" s="5">
        <f t="shared" si="349"/>
        <v>1079000</v>
      </c>
    </row>
    <row r="576" spans="1:9" ht="12.75">
      <c r="A576" s="7" t="s">
        <v>275</v>
      </c>
      <c r="B576" s="4" t="s">
        <v>90</v>
      </c>
      <c r="C576" s="5">
        <f aca="true" t="shared" si="350" ref="C576:I576">C577+C580+C583+C588</f>
        <v>0</v>
      </c>
      <c r="D576" s="5">
        <f t="shared" si="350"/>
        <v>19602000</v>
      </c>
      <c r="E576" s="5">
        <f t="shared" si="350"/>
        <v>0</v>
      </c>
      <c r="F576" s="5">
        <f t="shared" si="350"/>
        <v>19602000</v>
      </c>
      <c r="G576" s="5">
        <f t="shared" si="350"/>
        <v>1052000</v>
      </c>
      <c r="H576" s="5">
        <f t="shared" si="350"/>
        <v>1067000</v>
      </c>
      <c r="I576" s="5">
        <f t="shared" si="350"/>
        <v>1079000</v>
      </c>
    </row>
    <row r="577" spans="1:9" ht="25.5">
      <c r="A577" s="7" t="s">
        <v>276</v>
      </c>
      <c r="B577" s="4" t="s">
        <v>277</v>
      </c>
      <c r="C577" s="4"/>
      <c r="D577" s="5">
        <f>D578</f>
        <v>0</v>
      </c>
      <c r="E577" s="5">
        <f>E578</f>
        <v>0</v>
      </c>
      <c r="F577" s="5"/>
      <c r="G577" s="5">
        <f aca="true" t="shared" si="351" ref="G577:I578">G578</f>
        <v>0</v>
      </c>
      <c r="H577" s="5">
        <f t="shared" si="351"/>
        <v>0</v>
      </c>
      <c r="I577" s="5">
        <f t="shared" si="351"/>
        <v>0</v>
      </c>
    </row>
    <row r="578" spans="1:9" ht="12.75">
      <c r="A578" s="7" t="s">
        <v>278</v>
      </c>
      <c r="B578" s="4" t="s">
        <v>279</v>
      </c>
      <c r="C578" s="4"/>
      <c r="D578" s="5">
        <f>D579</f>
        <v>0</v>
      </c>
      <c r="E578" s="5">
        <f>E579</f>
        <v>0</v>
      </c>
      <c r="F578" s="5"/>
      <c r="G578" s="5">
        <f t="shared" si="351"/>
        <v>0</v>
      </c>
      <c r="H578" s="5">
        <f t="shared" si="351"/>
        <v>0</v>
      </c>
      <c r="I578" s="5">
        <f t="shared" si="351"/>
        <v>0</v>
      </c>
    </row>
    <row r="579" spans="1:9" ht="12.75">
      <c r="A579" s="7" t="s">
        <v>282</v>
      </c>
      <c r="B579" s="4" t="s">
        <v>283</v>
      </c>
      <c r="C579" s="4"/>
      <c r="D579" s="5"/>
      <c r="E579" s="5"/>
      <c r="F579" s="5"/>
      <c r="G579" s="5"/>
      <c r="H579" s="5"/>
      <c r="I579" s="5"/>
    </row>
    <row r="580" spans="1:9" ht="38.25">
      <c r="A580" s="7" t="s">
        <v>292</v>
      </c>
      <c r="B580" s="4" t="s">
        <v>293</v>
      </c>
      <c r="C580" s="5">
        <f aca="true" t="shared" si="352" ref="C580:I581">C581</f>
        <v>0</v>
      </c>
      <c r="D580" s="5">
        <f t="shared" si="352"/>
        <v>1949000</v>
      </c>
      <c r="E580" s="5">
        <f t="shared" si="352"/>
        <v>0</v>
      </c>
      <c r="F580" s="5">
        <f t="shared" si="352"/>
        <v>1949000</v>
      </c>
      <c r="G580" s="5">
        <f t="shared" si="352"/>
        <v>0</v>
      </c>
      <c r="H580" s="5">
        <f t="shared" si="352"/>
        <v>0</v>
      </c>
      <c r="I580" s="5">
        <f t="shared" si="352"/>
        <v>0</v>
      </c>
    </row>
    <row r="581" spans="1:9" ht="25.5">
      <c r="A581" s="7" t="s">
        <v>294</v>
      </c>
      <c r="B581" s="4" t="s">
        <v>295</v>
      </c>
      <c r="C581" s="5">
        <f t="shared" si="352"/>
        <v>0</v>
      </c>
      <c r="D581" s="5">
        <f t="shared" si="352"/>
        <v>1949000</v>
      </c>
      <c r="E581" s="5">
        <f t="shared" si="352"/>
        <v>0</v>
      </c>
      <c r="F581" s="5">
        <f t="shared" si="352"/>
        <v>1949000</v>
      </c>
      <c r="G581" s="5">
        <f t="shared" si="352"/>
        <v>0</v>
      </c>
      <c r="H581" s="5">
        <f t="shared" si="352"/>
        <v>0</v>
      </c>
      <c r="I581" s="5">
        <f t="shared" si="352"/>
        <v>0</v>
      </c>
    </row>
    <row r="582" spans="1:9" ht="12.75">
      <c r="A582" s="7" t="s">
        <v>296</v>
      </c>
      <c r="B582" s="4" t="s">
        <v>297</v>
      </c>
      <c r="C582" s="5">
        <f>'sursa 02'!C505</f>
        <v>0</v>
      </c>
      <c r="D582" s="5">
        <f>'sursa 02'!D505</f>
        <v>1949000</v>
      </c>
      <c r="E582" s="5">
        <f>'sursa 02'!E505</f>
        <v>0</v>
      </c>
      <c r="F582" s="5">
        <f>'sursa 02'!F505</f>
        <v>1949000</v>
      </c>
      <c r="G582" s="5">
        <f>'sursa 02'!G505</f>
        <v>0</v>
      </c>
      <c r="H582" s="5">
        <f>'sursa 02'!H505</f>
        <v>0</v>
      </c>
      <c r="I582" s="5">
        <f>'sursa 02'!I505</f>
        <v>0</v>
      </c>
    </row>
    <row r="583" spans="1:9" ht="38.25">
      <c r="A583" s="7" t="s">
        <v>91</v>
      </c>
      <c r="B583" s="4" t="s">
        <v>92</v>
      </c>
      <c r="C583" s="5">
        <f aca="true" t="shared" si="353" ref="C583:I583">C584</f>
        <v>0</v>
      </c>
      <c r="D583" s="5">
        <f t="shared" si="353"/>
        <v>13541000</v>
      </c>
      <c r="E583" s="5">
        <f t="shared" si="353"/>
        <v>0</v>
      </c>
      <c r="F583" s="5">
        <f t="shared" si="353"/>
        <v>13541000</v>
      </c>
      <c r="G583" s="5">
        <f t="shared" si="353"/>
        <v>0</v>
      </c>
      <c r="H583" s="5">
        <f t="shared" si="353"/>
        <v>0</v>
      </c>
      <c r="I583" s="5">
        <f t="shared" si="353"/>
        <v>0</v>
      </c>
    </row>
    <row r="584" spans="1:9" ht="25.5">
      <c r="A584" s="7" t="s">
        <v>93</v>
      </c>
      <c r="B584" s="4" t="s">
        <v>94</v>
      </c>
      <c r="C584" s="5">
        <f aca="true" t="shared" si="354" ref="C584:I584">C585+C586+C587</f>
        <v>0</v>
      </c>
      <c r="D584" s="5">
        <f t="shared" si="354"/>
        <v>13541000</v>
      </c>
      <c r="E584" s="5">
        <f t="shared" si="354"/>
        <v>0</v>
      </c>
      <c r="F584" s="5">
        <f t="shared" si="354"/>
        <v>13541000</v>
      </c>
      <c r="G584" s="5">
        <f t="shared" si="354"/>
        <v>0</v>
      </c>
      <c r="H584" s="5">
        <f t="shared" si="354"/>
        <v>0</v>
      </c>
      <c r="I584" s="5">
        <f t="shared" si="354"/>
        <v>0</v>
      </c>
    </row>
    <row r="585" spans="1:9" ht="12.75">
      <c r="A585" s="7" t="s">
        <v>95</v>
      </c>
      <c r="B585" s="4" t="s">
        <v>96</v>
      </c>
      <c r="C585" s="5">
        <f>'sursa 02'!C508</f>
        <v>0</v>
      </c>
      <c r="D585" s="5">
        <f>'sursa 02'!D508</f>
        <v>1733000</v>
      </c>
      <c r="E585" s="5">
        <f>'sursa 02'!E508</f>
        <v>0</v>
      </c>
      <c r="F585" s="5">
        <f>'sursa 02'!F508</f>
        <v>1733000</v>
      </c>
      <c r="G585" s="5">
        <f>'sursa 02'!G508</f>
        <v>0</v>
      </c>
      <c r="H585" s="5">
        <f>'sursa 02'!H508</f>
        <v>0</v>
      </c>
      <c r="I585" s="5">
        <f>'sursa 02'!I508</f>
        <v>0</v>
      </c>
    </row>
    <row r="586" spans="1:9" ht="12.75">
      <c r="A586" s="7" t="s">
        <v>97</v>
      </c>
      <c r="B586" s="4" t="s">
        <v>98</v>
      </c>
      <c r="C586" s="5">
        <f>'sursa 02'!C509</f>
        <v>0</v>
      </c>
      <c r="D586" s="5">
        <f>'sursa 02'!D509</f>
        <v>9814000</v>
      </c>
      <c r="E586" s="5">
        <f>'sursa 02'!E509</f>
        <v>0</v>
      </c>
      <c r="F586" s="5">
        <f>'sursa 02'!F509</f>
        <v>9814000</v>
      </c>
      <c r="G586" s="5">
        <f>'sursa 02'!G509</f>
        <v>0</v>
      </c>
      <c r="H586" s="5">
        <f>'sursa 02'!H509</f>
        <v>0</v>
      </c>
      <c r="I586" s="5">
        <f>'sursa 02'!I509</f>
        <v>0</v>
      </c>
    </row>
    <row r="587" spans="1:9" ht="12.75">
      <c r="A587" s="7" t="s">
        <v>296</v>
      </c>
      <c r="B587" s="4" t="s">
        <v>298</v>
      </c>
      <c r="C587" s="5">
        <f>'sursa 02'!C510</f>
        <v>0</v>
      </c>
      <c r="D587" s="5">
        <f>'sursa 02'!D510</f>
        <v>1994000</v>
      </c>
      <c r="E587" s="5">
        <f>'sursa 02'!E510</f>
        <v>0</v>
      </c>
      <c r="F587" s="5">
        <f>'sursa 02'!F510</f>
        <v>1994000</v>
      </c>
      <c r="G587" s="5">
        <f>'sursa 02'!G510</f>
        <v>0</v>
      </c>
      <c r="H587" s="5">
        <f>'sursa 02'!H510</f>
        <v>0</v>
      </c>
      <c r="I587" s="5">
        <f>'sursa 02'!I510</f>
        <v>0</v>
      </c>
    </row>
    <row r="588" spans="1:9" ht="12.75">
      <c r="A588" s="7" t="s">
        <v>99</v>
      </c>
      <c r="B588" s="4" t="s">
        <v>100</v>
      </c>
      <c r="C588" s="5">
        <f aca="true" t="shared" si="355" ref="C588:I590">C589</f>
        <v>0</v>
      </c>
      <c r="D588" s="5">
        <f t="shared" si="355"/>
        <v>4112000</v>
      </c>
      <c r="E588" s="5">
        <f t="shared" si="355"/>
        <v>0</v>
      </c>
      <c r="F588" s="5">
        <f t="shared" si="355"/>
        <v>4112000</v>
      </c>
      <c r="G588" s="5">
        <f t="shared" si="355"/>
        <v>1052000</v>
      </c>
      <c r="H588" s="5">
        <f t="shared" si="355"/>
        <v>1067000</v>
      </c>
      <c r="I588" s="5">
        <f t="shared" si="355"/>
        <v>1079000</v>
      </c>
    </row>
    <row r="589" spans="1:9" ht="12.75">
      <c r="A589" s="7" t="s">
        <v>101</v>
      </c>
      <c r="B589" s="4" t="s">
        <v>102</v>
      </c>
      <c r="C589" s="5">
        <f t="shared" si="355"/>
        <v>0</v>
      </c>
      <c r="D589" s="5">
        <f t="shared" si="355"/>
        <v>4112000</v>
      </c>
      <c r="E589" s="5">
        <f t="shared" si="355"/>
        <v>0</v>
      </c>
      <c r="F589" s="5">
        <f t="shared" si="355"/>
        <v>4112000</v>
      </c>
      <c r="G589" s="5">
        <f t="shared" si="355"/>
        <v>1052000</v>
      </c>
      <c r="H589" s="5">
        <f t="shared" si="355"/>
        <v>1067000</v>
      </c>
      <c r="I589" s="5">
        <f t="shared" si="355"/>
        <v>1079000</v>
      </c>
    </row>
    <row r="590" spans="1:9" ht="12.75">
      <c r="A590" s="7" t="s">
        <v>103</v>
      </c>
      <c r="B590" s="4" t="s">
        <v>104</v>
      </c>
      <c r="C590" s="5">
        <f t="shared" si="355"/>
        <v>0</v>
      </c>
      <c r="D590" s="5">
        <f t="shared" si="355"/>
        <v>4112000</v>
      </c>
      <c r="E590" s="5">
        <f t="shared" si="355"/>
        <v>0</v>
      </c>
      <c r="F590" s="5">
        <f t="shared" si="355"/>
        <v>4112000</v>
      </c>
      <c r="G590" s="5">
        <f t="shared" si="355"/>
        <v>1052000</v>
      </c>
      <c r="H590" s="5">
        <f t="shared" si="355"/>
        <v>1067000</v>
      </c>
      <c r="I590" s="5">
        <f t="shared" si="355"/>
        <v>1079000</v>
      </c>
    </row>
    <row r="591" spans="1:9" ht="12.75">
      <c r="A591" s="7" t="s">
        <v>111</v>
      </c>
      <c r="B591" s="4" t="s">
        <v>112</v>
      </c>
      <c r="C591" s="5">
        <f>'sursa 02'!C514+'sursa 10'!C195</f>
        <v>0</v>
      </c>
      <c r="D591" s="5">
        <f>'sursa 02'!D514+'sursa 10'!D195</f>
        <v>4112000</v>
      </c>
      <c r="E591" s="5">
        <f>'sursa 02'!E514+'sursa 10'!E195</f>
        <v>0</v>
      </c>
      <c r="F591" s="5">
        <f>'sursa 02'!F514+'sursa 10'!F195</f>
        <v>4112000</v>
      </c>
      <c r="G591" s="5">
        <f>'sursa 02'!G514+'sursa 10'!G195</f>
        <v>1052000</v>
      </c>
      <c r="H591" s="5">
        <f>'sursa 02'!H514+'sursa 10'!H195</f>
        <v>1067000</v>
      </c>
      <c r="I591" s="5">
        <f>'sursa 02'!I514+'sursa 10'!I195</f>
        <v>1079000</v>
      </c>
    </row>
    <row r="592" spans="1:9" ht="38.25">
      <c r="A592" s="7" t="s">
        <v>346</v>
      </c>
      <c r="B592" s="4" t="s">
        <v>323</v>
      </c>
      <c r="C592" s="5">
        <f aca="true" t="shared" si="356" ref="C592:I592">C593</f>
        <v>0</v>
      </c>
      <c r="D592" s="5">
        <f t="shared" si="356"/>
        <v>3438000</v>
      </c>
      <c r="E592" s="5">
        <f t="shared" si="356"/>
        <v>0</v>
      </c>
      <c r="F592" s="5">
        <f t="shared" si="356"/>
        <v>3438000</v>
      </c>
      <c r="G592" s="5">
        <f t="shared" si="356"/>
        <v>2530000</v>
      </c>
      <c r="H592" s="5">
        <f t="shared" si="356"/>
        <v>2530000</v>
      </c>
      <c r="I592" s="5">
        <f t="shared" si="356"/>
        <v>2530000</v>
      </c>
    </row>
    <row r="593" spans="1:9" ht="12.75">
      <c r="A593" s="7" t="s">
        <v>275</v>
      </c>
      <c r="B593" s="4" t="s">
        <v>90</v>
      </c>
      <c r="C593" s="5">
        <f aca="true" t="shared" si="357" ref="C593:I593">C594+C598</f>
        <v>0</v>
      </c>
      <c r="D593" s="5">
        <f t="shared" si="357"/>
        <v>3438000</v>
      </c>
      <c r="E593" s="5">
        <f t="shared" si="357"/>
        <v>0</v>
      </c>
      <c r="F593" s="5">
        <f t="shared" si="357"/>
        <v>3438000</v>
      </c>
      <c r="G593" s="5">
        <f t="shared" si="357"/>
        <v>2530000</v>
      </c>
      <c r="H593" s="5">
        <f t="shared" si="357"/>
        <v>2530000</v>
      </c>
      <c r="I593" s="5">
        <f t="shared" si="357"/>
        <v>2530000</v>
      </c>
    </row>
    <row r="594" spans="1:9" ht="38.25">
      <c r="A594" s="7" t="s">
        <v>91</v>
      </c>
      <c r="B594" s="4" t="s">
        <v>92</v>
      </c>
      <c r="C594" s="5">
        <f aca="true" t="shared" si="358" ref="C594:I594">C595</f>
        <v>0</v>
      </c>
      <c r="D594" s="5">
        <f t="shared" si="358"/>
        <v>1475000</v>
      </c>
      <c r="E594" s="5">
        <f t="shared" si="358"/>
        <v>0</v>
      </c>
      <c r="F594" s="5">
        <f t="shared" si="358"/>
        <v>1475000</v>
      </c>
      <c r="G594" s="5">
        <f t="shared" si="358"/>
        <v>0</v>
      </c>
      <c r="H594" s="5">
        <f t="shared" si="358"/>
        <v>0</v>
      </c>
      <c r="I594" s="5">
        <f t="shared" si="358"/>
        <v>0</v>
      </c>
    </row>
    <row r="595" spans="1:9" ht="12.75">
      <c r="A595" s="7" t="s">
        <v>299</v>
      </c>
      <c r="B595" s="4" t="s">
        <v>300</v>
      </c>
      <c r="C595" s="5">
        <f aca="true" t="shared" si="359" ref="C595:I595">C596+C597</f>
        <v>0</v>
      </c>
      <c r="D595" s="5">
        <f t="shared" si="359"/>
        <v>1475000</v>
      </c>
      <c r="E595" s="5">
        <f t="shared" si="359"/>
        <v>0</v>
      </c>
      <c r="F595" s="5">
        <f t="shared" si="359"/>
        <v>1475000</v>
      </c>
      <c r="G595" s="5">
        <f t="shared" si="359"/>
        <v>0</v>
      </c>
      <c r="H595" s="5">
        <f t="shared" si="359"/>
        <v>0</v>
      </c>
      <c r="I595" s="5">
        <f t="shared" si="359"/>
        <v>0</v>
      </c>
    </row>
    <row r="596" spans="1:9" ht="12.75">
      <c r="A596" s="7" t="s">
        <v>95</v>
      </c>
      <c r="B596" s="4" t="s">
        <v>301</v>
      </c>
      <c r="C596" s="5">
        <f>'sursa 02'!C519</f>
        <v>0</v>
      </c>
      <c r="D596" s="5">
        <f>'sursa 02'!D519</f>
        <v>230000</v>
      </c>
      <c r="E596" s="5">
        <f>'sursa 02'!E519</f>
        <v>0</v>
      </c>
      <c r="F596" s="5">
        <f>'sursa 02'!F519</f>
        <v>230000</v>
      </c>
      <c r="G596" s="5">
        <f>'sursa 02'!G519</f>
        <v>0</v>
      </c>
      <c r="H596" s="5">
        <f>'sursa 02'!H519</f>
        <v>0</v>
      </c>
      <c r="I596" s="5">
        <f>'sursa 02'!I519</f>
        <v>0</v>
      </c>
    </row>
    <row r="597" spans="1:9" ht="12.75">
      <c r="A597" s="7" t="s">
        <v>97</v>
      </c>
      <c r="B597" s="4" t="s">
        <v>302</v>
      </c>
      <c r="C597" s="5">
        <f>'sursa 02'!C520</f>
        <v>0</v>
      </c>
      <c r="D597" s="5">
        <f>'sursa 02'!D520</f>
        <v>1245000</v>
      </c>
      <c r="E597" s="5">
        <f>'sursa 02'!E520</f>
        <v>0</v>
      </c>
      <c r="F597" s="5">
        <f>'sursa 02'!F520</f>
        <v>1245000</v>
      </c>
      <c r="G597" s="5">
        <f>'sursa 02'!G520</f>
        <v>0</v>
      </c>
      <c r="H597" s="5">
        <f>'sursa 02'!H520</f>
        <v>0</v>
      </c>
      <c r="I597" s="5">
        <f>'sursa 02'!I520</f>
        <v>0</v>
      </c>
    </row>
    <row r="598" spans="1:9" ht="12.75">
      <c r="A598" s="7" t="s">
        <v>99</v>
      </c>
      <c r="B598" s="4" t="s">
        <v>100</v>
      </c>
      <c r="C598" s="5">
        <f aca="true" t="shared" si="360" ref="C598:I599">C599</f>
        <v>0</v>
      </c>
      <c r="D598" s="5">
        <f t="shared" si="360"/>
        <v>1963000</v>
      </c>
      <c r="E598" s="5">
        <f t="shared" si="360"/>
        <v>0</v>
      </c>
      <c r="F598" s="5">
        <f t="shared" si="360"/>
        <v>1963000</v>
      </c>
      <c r="G598" s="5">
        <f t="shared" si="360"/>
        <v>2530000</v>
      </c>
      <c r="H598" s="5">
        <f t="shared" si="360"/>
        <v>2530000</v>
      </c>
      <c r="I598" s="5">
        <f t="shared" si="360"/>
        <v>2530000</v>
      </c>
    </row>
    <row r="599" spans="1:9" ht="12.75">
      <c r="A599" s="7" t="s">
        <v>101</v>
      </c>
      <c r="B599" s="4" t="s">
        <v>102</v>
      </c>
      <c r="C599" s="5">
        <f t="shared" si="360"/>
        <v>0</v>
      </c>
      <c r="D599" s="5">
        <f t="shared" si="360"/>
        <v>1963000</v>
      </c>
      <c r="E599" s="5">
        <f t="shared" si="360"/>
        <v>0</v>
      </c>
      <c r="F599" s="5">
        <f t="shared" si="360"/>
        <v>1963000</v>
      </c>
      <c r="G599" s="5">
        <f t="shared" si="360"/>
        <v>2530000</v>
      </c>
      <c r="H599" s="5">
        <f t="shared" si="360"/>
        <v>2530000</v>
      </c>
      <c r="I599" s="5">
        <f t="shared" si="360"/>
        <v>2530000</v>
      </c>
    </row>
    <row r="600" spans="1:9" ht="12.75">
      <c r="A600" s="7" t="s">
        <v>103</v>
      </c>
      <c r="B600" s="4" t="s">
        <v>104</v>
      </c>
      <c r="C600" s="5">
        <f aca="true" t="shared" si="361" ref="C600:I600">C601+C602+C603+C604</f>
        <v>0</v>
      </c>
      <c r="D600" s="5">
        <f t="shared" si="361"/>
        <v>1963000</v>
      </c>
      <c r="E600" s="5">
        <f t="shared" si="361"/>
        <v>0</v>
      </c>
      <c r="F600" s="5">
        <f t="shared" si="361"/>
        <v>1963000</v>
      </c>
      <c r="G600" s="5">
        <f t="shared" si="361"/>
        <v>2530000</v>
      </c>
      <c r="H600" s="5">
        <f t="shared" si="361"/>
        <v>2530000</v>
      </c>
      <c r="I600" s="5">
        <f t="shared" si="361"/>
        <v>2530000</v>
      </c>
    </row>
    <row r="601" spans="1:9" ht="12.75">
      <c r="A601" s="7" t="s">
        <v>105</v>
      </c>
      <c r="B601" s="4" t="s">
        <v>106</v>
      </c>
      <c r="C601" s="5">
        <f>'sursa 02'!C524</f>
        <v>0</v>
      </c>
      <c r="D601" s="5">
        <f>'sursa 02'!D524</f>
        <v>1963000</v>
      </c>
      <c r="E601" s="5">
        <f>'sursa 02'!E524</f>
        <v>0</v>
      </c>
      <c r="F601" s="5">
        <f>'sursa 02'!F524</f>
        <v>1963000</v>
      </c>
      <c r="G601" s="5">
        <f>'sursa 02'!G524</f>
        <v>0</v>
      </c>
      <c r="H601" s="5">
        <f>'sursa 02'!H524</f>
        <v>0</v>
      </c>
      <c r="I601" s="5">
        <f>'sursa 02'!I524</f>
        <v>0</v>
      </c>
    </row>
    <row r="602" spans="1:9" ht="12.75">
      <c r="A602" s="7" t="s">
        <v>107</v>
      </c>
      <c r="B602" s="4" t="s">
        <v>108</v>
      </c>
      <c r="C602" s="5">
        <f>'sursa 02'!C525</f>
        <v>0</v>
      </c>
      <c r="D602" s="5">
        <f>'sursa 02'!D525</f>
        <v>0</v>
      </c>
      <c r="E602" s="5">
        <f>'sursa 02'!E525</f>
        <v>0</v>
      </c>
      <c r="F602" s="5">
        <f>'sursa 02'!F525</f>
        <v>0</v>
      </c>
      <c r="G602" s="5">
        <f>'sursa 02'!G525</f>
        <v>0</v>
      </c>
      <c r="H602" s="5">
        <f>'sursa 02'!H525</f>
        <v>0</v>
      </c>
      <c r="I602" s="5">
        <f>'sursa 02'!I525</f>
        <v>0</v>
      </c>
    </row>
    <row r="603" spans="1:9" ht="12.75">
      <c r="A603" s="7" t="s">
        <v>109</v>
      </c>
      <c r="B603" s="4" t="s">
        <v>110</v>
      </c>
      <c r="C603" s="4"/>
      <c r="D603" s="5">
        <f>'sursa 02'!D526</f>
        <v>0</v>
      </c>
      <c r="E603" s="5">
        <f>'sursa 02'!E526</f>
        <v>0</v>
      </c>
      <c r="F603" s="5"/>
      <c r="G603" s="5">
        <f>'sursa 02'!G526</f>
        <v>0</v>
      </c>
      <c r="H603" s="5">
        <f>'sursa 02'!H526</f>
        <v>0</v>
      </c>
      <c r="I603" s="5">
        <f>'sursa 02'!I526</f>
        <v>0</v>
      </c>
    </row>
    <row r="604" spans="1:9" ht="12.75">
      <c r="A604" s="7" t="s">
        <v>111</v>
      </c>
      <c r="B604" s="4" t="s">
        <v>112</v>
      </c>
      <c r="C604" s="5">
        <f>'sursa 02'!C527</f>
        <v>0</v>
      </c>
      <c r="D604" s="5">
        <f>'sursa 02'!D527</f>
        <v>0</v>
      </c>
      <c r="E604" s="5">
        <f>'sursa 02'!E527</f>
        <v>0</v>
      </c>
      <c r="F604" s="5">
        <f>'sursa 02'!F527</f>
        <v>0</v>
      </c>
      <c r="G604" s="5">
        <f>'sursa 02'!G527</f>
        <v>2530000</v>
      </c>
      <c r="H604" s="5">
        <f>'sursa 02'!H527</f>
        <v>2530000</v>
      </c>
      <c r="I604" s="5">
        <f>'sursa 02'!I527</f>
        <v>2530000</v>
      </c>
    </row>
    <row r="605" spans="1:9" ht="25.5">
      <c r="A605" s="7" t="s">
        <v>324</v>
      </c>
      <c r="B605" s="4" t="s">
        <v>325</v>
      </c>
      <c r="C605" s="5">
        <f aca="true" t="shared" si="362" ref="C605:I605">C606+C611</f>
        <v>0</v>
      </c>
      <c r="D605" s="5">
        <f t="shared" si="362"/>
        <v>751000</v>
      </c>
      <c r="E605" s="5">
        <f t="shared" si="362"/>
        <v>0</v>
      </c>
      <c r="F605" s="5">
        <f t="shared" si="362"/>
        <v>751000</v>
      </c>
      <c r="G605" s="5">
        <f t="shared" si="362"/>
        <v>0</v>
      </c>
      <c r="H605" s="5">
        <f t="shared" si="362"/>
        <v>0</v>
      </c>
      <c r="I605" s="5">
        <f t="shared" si="362"/>
        <v>0</v>
      </c>
    </row>
    <row r="606" spans="1:9" ht="25.5">
      <c r="A606" s="7" t="s">
        <v>326</v>
      </c>
      <c r="B606" s="4" t="s">
        <v>327</v>
      </c>
      <c r="C606" s="5">
        <f aca="true" t="shared" si="363" ref="C606:I609">C607</f>
        <v>0</v>
      </c>
      <c r="D606" s="5">
        <f t="shared" si="363"/>
        <v>751000</v>
      </c>
      <c r="E606" s="5">
        <f t="shared" si="363"/>
        <v>0</v>
      </c>
      <c r="F606" s="5">
        <f t="shared" si="363"/>
        <v>751000</v>
      </c>
      <c r="G606" s="5">
        <f t="shared" si="363"/>
        <v>0</v>
      </c>
      <c r="H606" s="5">
        <f t="shared" si="363"/>
        <v>0</v>
      </c>
      <c r="I606" s="5">
        <f t="shared" si="363"/>
        <v>0</v>
      </c>
    </row>
    <row r="607" spans="1:9" ht="12.75">
      <c r="A607" s="7" t="s">
        <v>275</v>
      </c>
      <c r="B607" s="4" t="s">
        <v>90</v>
      </c>
      <c r="C607" s="5">
        <f t="shared" si="363"/>
        <v>0</v>
      </c>
      <c r="D607" s="5">
        <f t="shared" si="363"/>
        <v>751000</v>
      </c>
      <c r="E607" s="5">
        <f t="shared" si="363"/>
        <v>0</v>
      </c>
      <c r="F607" s="5">
        <f t="shared" si="363"/>
        <v>751000</v>
      </c>
      <c r="G607" s="5">
        <f t="shared" si="363"/>
        <v>0</v>
      </c>
      <c r="H607" s="5">
        <f t="shared" si="363"/>
        <v>0</v>
      </c>
      <c r="I607" s="5">
        <f t="shared" si="363"/>
        <v>0</v>
      </c>
    </row>
    <row r="608" spans="1:9" ht="12.75">
      <c r="A608" s="7" t="s">
        <v>284</v>
      </c>
      <c r="B608" s="4" t="s">
        <v>285</v>
      </c>
      <c r="C608" s="5">
        <f t="shared" si="363"/>
        <v>0</v>
      </c>
      <c r="D608" s="5">
        <f t="shared" si="363"/>
        <v>751000</v>
      </c>
      <c r="E608" s="5">
        <f t="shared" si="363"/>
        <v>0</v>
      </c>
      <c r="F608" s="5">
        <f t="shared" si="363"/>
        <v>751000</v>
      </c>
      <c r="G608" s="5">
        <f t="shared" si="363"/>
        <v>0</v>
      </c>
      <c r="H608" s="5">
        <f t="shared" si="363"/>
        <v>0</v>
      </c>
      <c r="I608" s="5">
        <f t="shared" si="363"/>
        <v>0</v>
      </c>
    </row>
    <row r="609" spans="1:9" ht="25.5">
      <c r="A609" s="7" t="s">
        <v>286</v>
      </c>
      <c r="B609" s="4" t="s">
        <v>287</v>
      </c>
      <c r="C609" s="5">
        <f t="shared" si="363"/>
        <v>0</v>
      </c>
      <c r="D609" s="5">
        <f t="shared" si="363"/>
        <v>751000</v>
      </c>
      <c r="E609" s="5">
        <f t="shared" si="363"/>
        <v>0</v>
      </c>
      <c r="F609" s="5">
        <f t="shared" si="363"/>
        <v>751000</v>
      </c>
      <c r="G609" s="5">
        <f t="shared" si="363"/>
        <v>0</v>
      </c>
      <c r="H609" s="5">
        <f t="shared" si="363"/>
        <v>0</v>
      </c>
      <c r="I609" s="5">
        <f t="shared" si="363"/>
        <v>0</v>
      </c>
    </row>
    <row r="610" spans="1:9" ht="12.75">
      <c r="A610" s="7" t="s">
        <v>288</v>
      </c>
      <c r="B610" s="4" t="s">
        <v>289</v>
      </c>
      <c r="C610" s="5">
        <f>'sursa 02'!C533</f>
        <v>0</v>
      </c>
      <c r="D610" s="5">
        <f>'sursa 02'!D533</f>
        <v>751000</v>
      </c>
      <c r="E610" s="5">
        <f>'sursa 02'!E533</f>
        <v>0</v>
      </c>
      <c r="F610" s="5">
        <f>'sursa 02'!F533</f>
        <v>751000</v>
      </c>
      <c r="G610" s="5">
        <f>'sursa 02'!G533</f>
        <v>0</v>
      </c>
      <c r="H610" s="5">
        <f>'sursa 02'!H533</f>
        <v>0</v>
      </c>
      <c r="I610" s="5">
        <f>'sursa 02'!I533</f>
        <v>0</v>
      </c>
    </row>
    <row r="611" spans="1:9" ht="12.75">
      <c r="A611" s="7" t="s">
        <v>328</v>
      </c>
      <c r="B611" s="4" t="s">
        <v>329</v>
      </c>
      <c r="C611" s="5">
        <f aca="true" t="shared" si="364" ref="C611:I611">C612</f>
        <v>0</v>
      </c>
      <c r="D611" s="5">
        <f t="shared" si="364"/>
        <v>0</v>
      </c>
      <c r="E611" s="5">
        <f t="shared" si="364"/>
        <v>0</v>
      </c>
      <c r="F611" s="5">
        <f t="shared" si="364"/>
        <v>0</v>
      </c>
      <c r="G611" s="5">
        <f t="shared" si="364"/>
        <v>0</v>
      </c>
      <c r="H611" s="5">
        <f t="shared" si="364"/>
        <v>0</v>
      </c>
      <c r="I611" s="5">
        <f t="shared" si="364"/>
        <v>0</v>
      </c>
    </row>
    <row r="612" spans="1:9" ht="12.75">
      <c r="A612" s="7" t="s">
        <v>275</v>
      </c>
      <c r="B612" s="4" t="s">
        <v>90</v>
      </c>
      <c r="C612" s="5">
        <f aca="true" t="shared" si="365" ref="C612:I612">C613+C616</f>
        <v>0</v>
      </c>
      <c r="D612" s="5">
        <f t="shared" si="365"/>
        <v>0</v>
      </c>
      <c r="E612" s="5">
        <f t="shared" si="365"/>
        <v>0</v>
      </c>
      <c r="F612" s="5">
        <f t="shared" si="365"/>
        <v>0</v>
      </c>
      <c r="G612" s="5">
        <f t="shared" si="365"/>
        <v>0</v>
      </c>
      <c r="H612" s="5">
        <f t="shared" si="365"/>
        <v>0</v>
      </c>
      <c r="I612" s="5">
        <f t="shared" si="365"/>
        <v>0</v>
      </c>
    </row>
    <row r="613" spans="1:9" ht="38.25">
      <c r="A613" s="7" t="s">
        <v>292</v>
      </c>
      <c r="B613" s="4" t="s">
        <v>293</v>
      </c>
      <c r="C613" s="5">
        <f aca="true" t="shared" si="366" ref="C613:I614">C614</f>
        <v>0</v>
      </c>
      <c r="D613" s="5">
        <f t="shared" si="366"/>
        <v>0</v>
      </c>
      <c r="E613" s="5">
        <f t="shared" si="366"/>
        <v>0</v>
      </c>
      <c r="F613" s="5">
        <f t="shared" si="366"/>
        <v>0</v>
      </c>
      <c r="G613" s="5">
        <f t="shared" si="366"/>
        <v>0</v>
      </c>
      <c r="H613" s="5">
        <f t="shared" si="366"/>
        <v>0</v>
      </c>
      <c r="I613" s="5">
        <f t="shared" si="366"/>
        <v>0</v>
      </c>
    </row>
    <row r="614" spans="1:9" ht="25.5">
      <c r="A614" s="7" t="s">
        <v>294</v>
      </c>
      <c r="B614" s="4" t="s">
        <v>295</v>
      </c>
      <c r="C614" s="5">
        <f t="shared" si="366"/>
        <v>0</v>
      </c>
      <c r="D614" s="5">
        <f t="shared" si="366"/>
        <v>0</v>
      </c>
      <c r="E614" s="5">
        <f t="shared" si="366"/>
        <v>0</v>
      </c>
      <c r="F614" s="5">
        <f t="shared" si="366"/>
        <v>0</v>
      </c>
      <c r="G614" s="5">
        <f t="shared" si="366"/>
        <v>0</v>
      </c>
      <c r="H614" s="5">
        <f t="shared" si="366"/>
        <v>0</v>
      </c>
      <c r="I614" s="5">
        <f t="shared" si="366"/>
        <v>0</v>
      </c>
    </row>
    <row r="615" spans="1:9" ht="12.75">
      <c r="A615" s="7" t="s">
        <v>296</v>
      </c>
      <c r="B615" s="4" t="s">
        <v>297</v>
      </c>
      <c r="C615" s="5">
        <f>'sursa 02'!C538</f>
        <v>0</v>
      </c>
      <c r="D615" s="5">
        <f>'sursa 02'!D538</f>
        <v>0</v>
      </c>
      <c r="E615" s="5">
        <f>'sursa 02'!E538</f>
        <v>0</v>
      </c>
      <c r="F615" s="5">
        <f>'sursa 02'!F538</f>
        <v>0</v>
      </c>
      <c r="G615" s="5">
        <f>'sursa 02'!G538</f>
        <v>0</v>
      </c>
      <c r="H615" s="5">
        <f>'sursa 02'!H538</f>
        <v>0</v>
      </c>
      <c r="I615" s="5">
        <f>'sursa 02'!I538</f>
        <v>0</v>
      </c>
    </row>
    <row r="616" spans="1:9" ht="12.75">
      <c r="A616" s="7" t="s">
        <v>99</v>
      </c>
      <c r="B616" s="4" t="s">
        <v>100</v>
      </c>
      <c r="C616" s="5">
        <f aca="true" t="shared" si="367" ref="C616:I617">C617</f>
        <v>0</v>
      </c>
      <c r="D616" s="5">
        <f t="shared" si="367"/>
        <v>0</v>
      </c>
      <c r="E616" s="5">
        <f t="shared" si="367"/>
        <v>0</v>
      </c>
      <c r="F616" s="5">
        <f t="shared" si="367"/>
        <v>0</v>
      </c>
      <c r="G616" s="5">
        <f t="shared" si="367"/>
        <v>0</v>
      </c>
      <c r="H616" s="5">
        <f t="shared" si="367"/>
        <v>0</v>
      </c>
      <c r="I616" s="5">
        <f t="shared" si="367"/>
        <v>0</v>
      </c>
    </row>
    <row r="617" spans="1:9" ht="12.75">
      <c r="A617" s="7" t="s">
        <v>101</v>
      </c>
      <c r="B617" s="4" t="s">
        <v>102</v>
      </c>
      <c r="C617" s="5">
        <f t="shared" si="367"/>
        <v>0</v>
      </c>
      <c r="D617" s="5">
        <f t="shared" si="367"/>
        <v>0</v>
      </c>
      <c r="E617" s="5">
        <f t="shared" si="367"/>
        <v>0</v>
      </c>
      <c r="F617" s="5">
        <f t="shared" si="367"/>
        <v>0</v>
      </c>
      <c r="G617" s="5">
        <f t="shared" si="367"/>
        <v>0</v>
      </c>
      <c r="H617" s="5">
        <f t="shared" si="367"/>
        <v>0</v>
      </c>
      <c r="I617" s="5">
        <f t="shared" si="367"/>
        <v>0</v>
      </c>
    </row>
    <row r="618" spans="1:9" ht="12.75">
      <c r="A618" s="7" t="s">
        <v>103</v>
      </c>
      <c r="B618" s="4" t="s">
        <v>104</v>
      </c>
      <c r="C618" s="5">
        <f aca="true" t="shared" si="368" ref="C618:I618">C620+C619</f>
        <v>0</v>
      </c>
      <c r="D618" s="5">
        <f t="shared" si="368"/>
        <v>0</v>
      </c>
      <c r="E618" s="5">
        <f t="shared" si="368"/>
        <v>0</v>
      </c>
      <c r="F618" s="5">
        <f t="shared" si="368"/>
        <v>0</v>
      </c>
      <c r="G618" s="5">
        <f t="shared" si="368"/>
        <v>0</v>
      </c>
      <c r="H618" s="5">
        <f t="shared" si="368"/>
        <v>0</v>
      </c>
      <c r="I618" s="5">
        <f t="shared" si="368"/>
        <v>0</v>
      </c>
    </row>
    <row r="619" spans="1:9" ht="12.75">
      <c r="A619" s="7" t="s">
        <v>107</v>
      </c>
      <c r="B619" s="4" t="s">
        <v>108</v>
      </c>
      <c r="C619" s="5">
        <f>'sursa 02'!C542</f>
        <v>0</v>
      </c>
      <c r="D619" s="5">
        <f>'sursa 02'!D542</f>
        <v>0</v>
      </c>
      <c r="E619" s="5">
        <f>'sursa 02'!E542</f>
        <v>0</v>
      </c>
      <c r="F619" s="5">
        <f>'sursa 02'!F542</f>
        <v>0</v>
      </c>
      <c r="G619" s="5">
        <f>'sursa 02'!G542</f>
        <v>0</v>
      </c>
      <c r="H619" s="5">
        <f>'sursa 02'!H542</f>
        <v>0</v>
      </c>
      <c r="I619" s="5">
        <f>'sursa 02'!I542</f>
        <v>0</v>
      </c>
    </row>
    <row r="620" spans="1:9" ht="12.75">
      <c r="A620" s="7" t="s">
        <v>111</v>
      </c>
      <c r="B620" s="4" t="s">
        <v>112</v>
      </c>
      <c r="C620" s="5">
        <f>'sursa 02'!C543</f>
        <v>0</v>
      </c>
      <c r="D620" s="5">
        <f>'sursa 02'!D543</f>
        <v>0</v>
      </c>
      <c r="E620" s="5">
        <f>'sursa 02'!E543</f>
        <v>0</v>
      </c>
      <c r="F620" s="5">
        <f>'sursa 02'!F543</f>
        <v>0</v>
      </c>
      <c r="G620" s="5">
        <f>'sursa 02'!G543</f>
        <v>0</v>
      </c>
      <c r="H620" s="5">
        <f>'sursa 02'!H543</f>
        <v>0</v>
      </c>
      <c r="I620" s="5">
        <f>'sursa 02'!I543</f>
        <v>0</v>
      </c>
    </row>
    <row r="621" spans="1:9" ht="25.5">
      <c r="A621" s="7" t="s">
        <v>330</v>
      </c>
      <c r="B621" s="4" t="s">
        <v>331</v>
      </c>
      <c r="C621" s="5">
        <f aca="true" t="shared" si="369" ref="C621:I621">C622+C641</f>
        <v>0</v>
      </c>
      <c r="D621" s="5">
        <f t="shared" si="369"/>
        <v>192564000</v>
      </c>
      <c r="E621" s="5">
        <f t="shared" si="369"/>
        <v>-15000</v>
      </c>
      <c r="F621" s="5">
        <f t="shared" si="369"/>
        <v>192549000</v>
      </c>
      <c r="G621" s="5">
        <f t="shared" si="369"/>
        <v>44772000</v>
      </c>
      <c r="H621" s="5">
        <f t="shared" si="369"/>
        <v>44757000</v>
      </c>
      <c r="I621" s="5">
        <f t="shared" si="369"/>
        <v>44745000</v>
      </c>
    </row>
    <row r="622" spans="1:9" ht="12.75">
      <c r="A622" s="7" t="s">
        <v>353</v>
      </c>
      <c r="B622" s="4" t="s">
        <v>335</v>
      </c>
      <c r="C622" s="5">
        <f aca="true" t="shared" si="370" ref="C622:I622">C623</f>
        <v>0</v>
      </c>
      <c r="D622" s="5">
        <f t="shared" si="370"/>
        <v>192385000</v>
      </c>
      <c r="E622" s="5">
        <f t="shared" si="370"/>
        <v>-15000</v>
      </c>
      <c r="F622" s="5">
        <f t="shared" si="370"/>
        <v>192370000</v>
      </c>
      <c r="G622" s="5">
        <f t="shared" si="370"/>
        <v>44772000</v>
      </c>
      <c r="H622" s="5">
        <f t="shared" si="370"/>
        <v>44757000</v>
      </c>
      <c r="I622" s="5">
        <f t="shared" si="370"/>
        <v>44745000</v>
      </c>
    </row>
    <row r="623" spans="1:9" ht="12.75">
      <c r="A623" s="7" t="s">
        <v>275</v>
      </c>
      <c r="B623" s="4" t="s">
        <v>90</v>
      </c>
      <c r="C623" s="5">
        <f aca="true" t="shared" si="371" ref="C623:I623">C624+C627+C631+C636</f>
        <v>0</v>
      </c>
      <c r="D623" s="5">
        <f t="shared" si="371"/>
        <v>192385000</v>
      </c>
      <c r="E623" s="5">
        <f t="shared" si="371"/>
        <v>-15000</v>
      </c>
      <c r="F623" s="5">
        <f t="shared" si="371"/>
        <v>192370000</v>
      </c>
      <c r="G623" s="5">
        <f t="shared" si="371"/>
        <v>44772000</v>
      </c>
      <c r="H623" s="5">
        <f t="shared" si="371"/>
        <v>44757000</v>
      </c>
      <c r="I623" s="5">
        <f t="shared" si="371"/>
        <v>44745000</v>
      </c>
    </row>
    <row r="624" spans="1:9" ht="25.5">
      <c r="A624" s="7" t="s">
        <v>276</v>
      </c>
      <c r="B624" s="4" t="s">
        <v>277</v>
      </c>
      <c r="C624" s="5">
        <f aca="true" t="shared" si="372" ref="C624:I625">C625</f>
        <v>0</v>
      </c>
      <c r="D624" s="5">
        <f t="shared" si="372"/>
        <v>0</v>
      </c>
      <c r="E624" s="5">
        <f t="shared" si="372"/>
        <v>0</v>
      </c>
      <c r="F624" s="5">
        <f t="shared" si="372"/>
        <v>0</v>
      </c>
      <c r="G624" s="5">
        <f t="shared" si="372"/>
        <v>0</v>
      </c>
      <c r="H624" s="5">
        <f t="shared" si="372"/>
        <v>0</v>
      </c>
      <c r="I624" s="5">
        <f t="shared" si="372"/>
        <v>0</v>
      </c>
    </row>
    <row r="625" spans="1:9" ht="12.75">
      <c r="A625" s="7" t="s">
        <v>278</v>
      </c>
      <c r="B625" s="4" t="s">
        <v>279</v>
      </c>
      <c r="C625" s="5">
        <f t="shared" si="372"/>
        <v>0</v>
      </c>
      <c r="D625" s="5">
        <f t="shared" si="372"/>
        <v>0</v>
      </c>
      <c r="E625" s="5">
        <f t="shared" si="372"/>
        <v>0</v>
      </c>
      <c r="F625" s="5">
        <f t="shared" si="372"/>
        <v>0</v>
      </c>
      <c r="G625" s="5">
        <f t="shared" si="372"/>
        <v>0</v>
      </c>
      <c r="H625" s="5">
        <f t="shared" si="372"/>
        <v>0</v>
      </c>
      <c r="I625" s="5">
        <f t="shared" si="372"/>
        <v>0</v>
      </c>
    </row>
    <row r="626" spans="1:9" ht="12.75">
      <c r="A626" s="7" t="s">
        <v>282</v>
      </c>
      <c r="B626" s="4" t="s">
        <v>283</v>
      </c>
      <c r="C626" s="5">
        <f>'sursa 02'!C549</f>
        <v>0</v>
      </c>
      <c r="D626" s="5">
        <f>'sursa 02'!D549</f>
        <v>0</v>
      </c>
      <c r="E626" s="5">
        <f>'sursa 02'!E549</f>
        <v>0</v>
      </c>
      <c r="F626" s="5">
        <f>'sursa 02'!F549</f>
        <v>0</v>
      </c>
      <c r="G626" s="5">
        <f>'sursa 02'!G549</f>
        <v>0</v>
      </c>
      <c r="H626" s="5">
        <f>'sursa 02'!H549</f>
        <v>0</v>
      </c>
      <c r="I626" s="5">
        <f>'sursa 02'!I549</f>
        <v>0</v>
      </c>
    </row>
    <row r="627" spans="1:9" ht="12.75">
      <c r="A627" s="7" t="s">
        <v>284</v>
      </c>
      <c r="B627" s="4" t="s">
        <v>285</v>
      </c>
      <c r="C627" s="5">
        <f aca="true" t="shared" si="373" ref="C627:I627">C628</f>
        <v>0</v>
      </c>
      <c r="D627" s="5">
        <f t="shared" si="373"/>
        <v>22681000</v>
      </c>
      <c r="E627" s="5">
        <f t="shared" si="373"/>
        <v>-278000</v>
      </c>
      <c r="F627" s="5">
        <f t="shared" si="373"/>
        <v>22403000</v>
      </c>
      <c r="G627" s="5">
        <f t="shared" si="373"/>
        <v>0</v>
      </c>
      <c r="H627" s="5">
        <f t="shared" si="373"/>
        <v>0</v>
      </c>
      <c r="I627" s="5">
        <f t="shared" si="373"/>
        <v>0</v>
      </c>
    </row>
    <row r="628" spans="1:9" ht="25.5">
      <c r="A628" s="7" t="s">
        <v>286</v>
      </c>
      <c r="B628" s="4" t="s">
        <v>287</v>
      </c>
      <c r="C628" s="5">
        <f aca="true" t="shared" si="374" ref="C628:I628">C630+C629</f>
        <v>0</v>
      </c>
      <c r="D628" s="5">
        <f t="shared" si="374"/>
        <v>22681000</v>
      </c>
      <c r="E628" s="5">
        <f t="shared" si="374"/>
        <v>-278000</v>
      </c>
      <c r="F628" s="5">
        <f t="shared" si="374"/>
        <v>22403000</v>
      </c>
      <c r="G628" s="5">
        <f t="shared" si="374"/>
        <v>0</v>
      </c>
      <c r="H628" s="5">
        <f t="shared" si="374"/>
        <v>0</v>
      </c>
      <c r="I628" s="5">
        <f t="shared" si="374"/>
        <v>0</v>
      </c>
    </row>
    <row r="629" spans="1:9" ht="12.75">
      <c r="A629" s="7" t="s">
        <v>288</v>
      </c>
      <c r="B629" s="4" t="s">
        <v>289</v>
      </c>
      <c r="C629" s="4"/>
      <c r="D629" s="5">
        <f>'sursa 02'!D552</f>
        <v>8032000</v>
      </c>
      <c r="E629" s="5">
        <f>'sursa 02'!E552</f>
        <v>-278000</v>
      </c>
      <c r="F629" s="5">
        <f>'sursa 02'!F552</f>
        <v>7754000</v>
      </c>
      <c r="G629" s="5">
        <f>'sursa 02'!G552</f>
        <v>0</v>
      </c>
      <c r="H629" s="5">
        <f>'sursa 02'!H552</f>
        <v>0</v>
      </c>
      <c r="I629" s="5">
        <f>'sursa 02'!I552</f>
        <v>0</v>
      </c>
    </row>
    <row r="630" spans="1:9" ht="12.75">
      <c r="A630" s="7" t="s">
        <v>290</v>
      </c>
      <c r="B630" s="4" t="s">
        <v>291</v>
      </c>
      <c r="C630" s="5">
        <f>'sursa 02'!C553</f>
        <v>0</v>
      </c>
      <c r="D630" s="5">
        <f>'sursa 02'!D553</f>
        <v>14649000</v>
      </c>
      <c r="E630" s="5">
        <f>'sursa 02'!E553</f>
        <v>0</v>
      </c>
      <c r="F630" s="5">
        <f>'sursa 02'!F553</f>
        <v>14649000</v>
      </c>
      <c r="G630" s="5">
        <f>'sursa 02'!G553</f>
        <v>0</v>
      </c>
      <c r="H630" s="5">
        <f>'sursa 02'!H553</f>
        <v>0</v>
      </c>
      <c r="I630" s="5">
        <f>'sursa 02'!I553</f>
        <v>0</v>
      </c>
    </row>
    <row r="631" spans="1:9" ht="38.25">
      <c r="A631" s="7" t="s">
        <v>91</v>
      </c>
      <c r="B631" s="4" t="s">
        <v>92</v>
      </c>
      <c r="C631" s="5">
        <f aca="true" t="shared" si="375" ref="C631:I631">C632</f>
        <v>0</v>
      </c>
      <c r="D631" s="5">
        <f t="shared" si="375"/>
        <v>104222000</v>
      </c>
      <c r="E631" s="5">
        <f t="shared" si="375"/>
        <v>0</v>
      </c>
      <c r="F631" s="5">
        <f t="shared" si="375"/>
        <v>104222000</v>
      </c>
      <c r="G631" s="5">
        <f t="shared" si="375"/>
        <v>0</v>
      </c>
      <c r="H631" s="5">
        <f t="shared" si="375"/>
        <v>0</v>
      </c>
      <c r="I631" s="5">
        <f t="shared" si="375"/>
        <v>0</v>
      </c>
    </row>
    <row r="632" spans="1:9" ht="25.5">
      <c r="A632" s="7" t="s">
        <v>93</v>
      </c>
      <c r="B632" s="4" t="s">
        <v>94</v>
      </c>
      <c r="C632" s="5">
        <f aca="true" t="shared" si="376" ref="C632:I632">C633+C634</f>
        <v>0</v>
      </c>
      <c r="D632" s="5">
        <f>D633+D634+D635</f>
        <v>104222000</v>
      </c>
      <c r="E632" s="5">
        <f>E633+E634+E635</f>
        <v>0</v>
      </c>
      <c r="F632" s="5">
        <f>F633+F634+F635</f>
        <v>104222000</v>
      </c>
      <c r="G632" s="5">
        <f t="shared" si="376"/>
        <v>0</v>
      </c>
      <c r="H632" s="5">
        <f t="shared" si="376"/>
        <v>0</v>
      </c>
      <c r="I632" s="5">
        <f t="shared" si="376"/>
        <v>0</v>
      </c>
    </row>
    <row r="633" spans="1:9" ht="12.75">
      <c r="A633" s="7" t="s">
        <v>95</v>
      </c>
      <c r="B633" s="4" t="s">
        <v>96</v>
      </c>
      <c r="C633" s="5">
        <f>'sursa 02'!C556</f>
        <v>0</v>
      </c>
      <c r="D633" s="5">
        <f>'sursa 02'!D556</f>
        <v>15193000</v>
      </c>
      <c r="E633" s="5">
        <f>'sursa 02'!E556</f>
        <v>0</v>
      </c>
      <c r="F633" s="5">
        <f>'sursa 02'!F556</f>
        <v>15193000</v>
      </c>
      <c r="G633" s="5">
        <f>'sursa 02'!G556</f>
        <v>0</v>
      </c>
      <c r="H633" s="5">
        <f>'sursa 02'!H556</f>
        <v>0</v>
      </c>
      <c r="I633" s="5">
        <f>'sursa 02'!I556</f>
        <v>0</v>
      </c>
    </row>
    <row r="634" spans="1:9" ht="12.75">
      <c r="A634" s="7" t="s">
        <v>97</v>
      </c>
      <c r="B634" s="4" t="s">
        <v>98</v>
      </c>
      <c r="C634" s="5">
        <f>'sursa 02'!C557</f>
        <v>0</v>
      </c>
      <c r="D634" s="5">
        <f>'sursa 02'!D557</f>
        <v>86094000</v>
      </c>
      <c r="E634" s="5">
        <f>'sursa 02'!E557</f>
        <v>0</v>
      </c>
      <c r="F634" s="5">
        <f>'sursa 02'!F557</f>
        <v>86094000</v>
      </c>
      <c r="G634" s="5">
        <f>'sursa 02'!G557</f>
        <v>0</v>
      </c>
      <c r="H634" s="5">
        <f>'sursa 02'!H557</f>
        <v>0</v>
      </c>
      <c r="I634" s="5">
        <f>'sursa 02'!I557</f>
        <v>0</v>
      </c>
    </row>
    <row r="635" spans="1:9" ht="12.75">
      <c r="A635" s="7" t="s">
        <v>296</v>
      </c>
      <c r="B635" s="4" t="s">
        <v>298</v>
      </c>
      <c r="C635" s="5"/>
      <c r="D635" s="5">
        <f>'sursa 02'!D558</f>
        <v>2935000</v>
      </c>
      <c r="E635" s="5">
        <f>'sursa 02'!E558</f>
        <v>0</v>
      </c>
      <c r="F635" s="5">
        <f>'sursa 02'!F558</f>
        <v>2935000</v>
      </c>
      <c r="G635" s="5">
        <f>'sursa 02'!G558</f>
        <v>0</v>
      </c>
      <c r="H635" s="5">
        <f>'sursa 02'!H558</f>
        <v>0</v>
      </c>
      <c r="I635" s="5">
        <f>'sursa 02'!I558</f>
        <v>0</v>
      </c>
    </row>
    <row r="636" spans="1:9" ht="12.75">
      <c r="A636" s="7" t="s">
        <v>99</v>
      </c>
      <c r="B636" s="4" t="s">
        <v>100</v>
      </c>
      <c r="C636" s="5">
        <f aca="true" t="shared" si="377" ref="C636:I637">C637</f>
        <v>0</v>
      </c>
      <c r="D636" s="5">
        <f t="shared" si="377"/>
        <v>65482000</v>
      </c>
      <c r="E636" s="5">
        <f t="shared" si="377"/>
        <v>263000</v>
      </c>
      <c r="F636" s="5">
        <f t="shared" si="377"/>
        <v>65745000</v>
      </c>
      <c r="G636" s="5">
        <f t="shared" si="377"/>
        <v>44772000</v>
      </c>
      <c r="H636" s="5">
        <f t="shared" si="377"/>
        <v>44757000</v>
      </c>
      <c r="I636" s="5">
        <f t="shared" si="377"/>
        <v>44745000</v>
      </c>
    </row>
    <row r="637" spans="1:9" ht="12.75">
      <c r="A637" s="7" t="s">
        <v>101</v>
      </c>
      <c r="B637" s="4" t="s">
        <v>102</v>
      </c>
      <c r="C637" s="5">
        <f t="shared" si="377"/>
        <v>0</v>
      </c>
      <c r="D637" s="5">
        <f t="shared" si="377"/>
        <v>65482000</v>
      </c>
      <c r="E637" s="5">
        <f t="shared" si="377"/>
        <v>263000</v>
      </c>
      <c r="F637" s="5">
        <f t="shared" si="377"/>
        <v>65745000</v>
      </c>
      <c r="G637" s="5">
        <f t="shared" si="377"/>
        <v>44772000</v>
      </c>
      <c r="H637" s="5">
        <f t="shared" si="377"/>
        <v>44757000</v>
      </c>
      <c r="I637" s="5">
        <f t="shared" si="377"/>
        <v>44745000</v>
      </c>
    </row>
    <row r="638" spans="1:9" ht="12.75">
      <c r="A638" s="7" t="s">
        <v>103</v>
      </c>
      <c r="B638" s="4" t="s">
        <v>104</v>
      </c>
      <c r="C638" s="5">
        <f aca="true" t="shared" si="378" ref="C638:I638">C639+C640</f>
        <v>0</v>
      </c>
      <c r="D638" s="5">
        <f t="shared" si="378"/>
        <v>65482000</v>
      </c>
      <c r="E638" s="5">
        <f t="shared" si="378"/>
        <v>263000</v>
      </c>
      <c r="F638" s="5">
        <f t="shared" si="378"/>
        <v>65745000</v>
      </c>
      <c r="G638" s="5">
        <f t="shared" si="378"/>
        <v>44772000</v>
      </c>
      <c r="H638" s="5">
        <f t="shared" si="378"/>
        <v>44757000</v>
      </c>
      <c r="I638" s="5">
        <f t="shared" si="378"/>
        <v>44745000</v>
      </c>
    </row>
    <row r="639" spans="1:9" ht="12.75">
      <c r="A639" s="7" t="s">
        <v>107</v>
      </c>
      <c r="B639" s="4" t="s">
        <v>108</v>
      </c>
      <c r="C639" s="5">
        <f>'sursa 02'!C562</f>
        <v>0</v>
      </c>
      <c r="D639" s="5">
        <f>'sursa 02'!D562</f>
        <v>975000</v>
      </c>
      <c r="E639" s="5">
        <f>'sursa 02'!E562</f>
        <v>0</v>
      </c>
      <c r="F639" s="5">
        <f>'sursa 02'!F562</f>
        <v>975000</v>
      </c>
      <c r="G639" s="5">
        <f>'sursa 02'!G562</f>
        <v>0</v>
      </c>
      <c r="H639" s="5">
        <f>'sursa 02'!H562</f>
        <v>0</v>
      </c>
      <c r="I639" s="5">
        <f>'sursa 02'!I562</f>
        <v>0</v>
      </c>
    </row>
    <row r="640" spans="1:9" ht="12.75">
      <c r="A640" s="7" t="s">
        <v>111</v>
      </c>
      <c r="B640" s="4" t="s">
        <v>112</v>
      </c>
      <c r="C640" s="5">
        <f>'sursa 02'!C563</f>
        <v>0</v>
      </c>
      <c r="D640" s="5">
        <f>'sursa 02'!D563</f>
        <v>64507000</v>
      </c>
      <c r="E640" s="5">
        <f>'sursa 02'!E563</f>
        <v>263000</v>
      </c>
      <c r="F640" s="5">
        <f>'sursa 02'!F563</f>
        <v>64770000</v>
      </c>
      <c r="G640" s="5">
        <f>'sursa 02'!G563</f>
        <v>44772000</v>
      </c>
      <c r="H640" s="5">
        <f>'sursa 02'!H563</f>
        <v>44757000</v>
      </c>
      <c r="I640" s="5">
        <f>'sursa 02'!I563</f>
        <v>44745000</v>
      </c>
    </row>
    <row r="641" spans="1:9" ht="12.75">
      <c r="A641" s="7" t="s">
        <v>336</v>
      </c>
      <c r="B641" s="4" t="s">
        <v>337</v>
      </c>
      <c r="C641" s="5">
        <f aca="true" t="shared" si="379" ref="C641:I644">C642</f>
        <v>0</v>
      </c>
      <c r="D641" s="5">
        <f t="shared" si="379"/>
        <v>179000</v>
      </c>
      <c r="E641" s="5">
        <f t="shared" si="379"/>
        <v>0</v>
      </c>
      <c r="F641" s="5">
        <f t="shared" si="379"/>
        <v>179000</v>
      </c>
      <c r="G641" s="5">
        <f t="shared" si="379"/>
        <v>0</v>
      </c>
      <c r="H641" s="5">
        <f t="shared" si="379"/>
        <v>0</v>
      </c>
      <c r="I641" s="5">
        <f t="shared" si="379"/>
        <v>0</v>
      </c>
    </row>
    <row r="642" spans="1:9" ht="12.75">
      <c r="A642" s="7" t="s">
        <v>275</v>
      </c>
      <c r="B642" s="4" t="s">
        <v>90</v>
      </c>
      <c r="C642" s="5">
        <f t="shared" si="379"/>
        <v>0</v>
      </c>
      <c r="D642" s="5">
        <f t="shared" si="379"/>
        <v>179000</v>
      </c>
      <c r="E642" s="5">
        <f t="shared" si="379"/>
        <v>0</v>
      </c>
      <c r="F642" s="5">
        <f t="shared" si="379"/>
        <v>179000</v>
      </c>
      <c r="G642" s="5">
        <f t="shared" si="379"/>
        <v>0</v>
      </c>
      <c r="H642" s="5">
        <f t="shared" si="379"/>
        <v>0</v>
      </c>
      <c r="I642" s="5">
        <f t="shared" si="379"/>
        <v>0</v>
      </c>
    </row>
    <row r="643" spans="1:9" ht="12.75">
      <c r="A643" s="7" t="s">
        <v>99</v>
      </c>
      <c r="B643" s="4" t="s">
        <v>100</v>
      </c>
      <c r="C643" s="5">
        <f t="shared" si="379"/>
        <v>0</v>
      </c>
      <c r="D643" s="5">
        <f t="shared" si="379"/>
        <v>179000</v>
      </c>
      <c r="E643" s="5">
        <f t="shared" si="379"/>
        <v>0</v>
      </c>
      <c r="F643" s="5">
        <f t="shared" si="379"/>
        <v>179000</v>
      </c>
      <c r="G643" s="5">
        <f t="shared" si="379"/>
        <v>0</v>
      </c>
      <c r="H643" s="5">
        <f t="shared" si="379"/>
        <v>0</v>
      </c>
      <c r="I643" s="5">
        <f t="shared" si="379"/>
        <v>0</v>
      </c>
    </row>
    <row r="644" spans="1:9" ht="12.75">
      <c r="A644" s="7" t="s">
        <v>101</v>
      </c>
      <c r="B644" s="4" t="s">
        <v>102</v>
      </c>
      <c r="C644" s="5">
        <f t="shared" si="379"/>
        <v>0</v>
      </c>
      <c r="D644" s="5">
        <f t="shared" si="379"/>
        <v>179000</v>
      </c>
      <c r="E644" s="5">
        <f t="shared" si="379"/>
        <v>0</v>
      </c>
      <c r="F644" s="5">
        <f t="shared" si="379"/>
        <v>179000</v>
      </c>
      <c r="G644" s="5">
        <f t="shared" si="379"/>
        <v>0</v>
      </c>
      <c r="H644" s="5">
        <f t="shared" si="379"/>
        <v>0</v>
      </c>
      <c r="I644" s="5">
        <f t="shared" si="379"/>
        <v>0</v>
      </c>
    </row>
    <row r="645" spans="1:9" ht="12.75">
      <c r="A645" s="7" t="s">
        <v>103</v>
      </c>
      <c r="B645" s="4" t="s">
        <v>104</v>
      </c>
      <c r="C645" s="5">
        <f aca="true" t="shared" si="380" ref="C645:I645">C647+C646</f>
        <v>0</v>
      </c>
      <c r="D645" s="5">
        <f t="shared" si="380"/>
        <v>179000</v>
      </c>
      <c r="E645" s="5">
        <f t="shared" si="380"/>
        <v>0</v>
      </c>
      <c r="F645" s="5">
        <f t="shared" si="380"/>
        <v>179000</v>
      </c>
      <c r="G645" s="5">
        <f t="shared" si="380"/>
        <v>0</v>
      </c>
      <c r="H645" s="5">
        <f t="shared" si="380"/>
        <v>0</v>
      </c>
      <c r="I645" s="5">
        <f t="shared" si="380"/>
        <v>0</v>
      </c>
    </row>
    <row r="646" spans="1:9" ht="12.75">
      <c r="A646" s="7" t="s">
        <v>107</v>
      </c>
      <c r="B646" s="4" t="s">
        <v>108</v>
      </c>
      <c r="C646" s="5">
        <f>'sursa 02'!C569</f>
        <v>0</v>
      </c>
      <c r="D646" s="5">
        <f>'sursa 02'!D569</f>
        <v>179000</v>
      </c>
      <c r="E646" s="5">
        <f>'sursa 02'!E569</f>
        <v>0</v>
      </c>
      <c r="F646" s="5">
        <f>'sursa 02'!F569</f>
        <v>179000</v>
      </c>
      <c r="G646" s="5">
        <f>'sursa 02'!G569</f>
        <v>0</v>
      </c>
      <c r="H646" s="5">
        <f>'sursa 02'!H569</f>
        <v>0</v>
      </c>
      <c r="I646" s="5">
        <f>'sursa 02'!I569</f>
        <v>0</v>
      </c>
    </row>
    <row r="647" spans="1:9" ht="12.75">
      <c r="A647" s="7" t="s">
        <v>111</v>
      </c>
      <c r="B647" s="4" t="s">
        <v>112</v>
      </c>
      <c r="C647" s="5">
        <f>'sursa 02'!C570</f>
        <v>0</v>
      </c>
      <c r="D647" s="5">
        <f>'sursa 02'!D570</f>
        <v>0</v>
      </c>
      <c r="E647" s="5">
        <f>'sursa 02'!E570</f>
        <v>0</v>
      </c>
      <c r="F647" s="5">
        <f>'sursa 02'!F570</f>
        <v>0</v>
      </c>
      <c r="G647" s="5">
        <f>'sursa 02'!G570</f>
        <v>0</v>
      </c>
      <c r="H647" s="5">
        <f>'sursa 02'!H570</f>
        <v>0</v>
      </c>
      <c r="I647" s="5">
        <f>'sursa 02'!I570</f>
        <v>0</v>
      </c>
    </row>
    <row r="648" spans="1:9" ht="12.75">
      <c r="A648" s="14" t="s">
        <v>359</v>
      </c>
      <c r="B648" s="15" t="s">
        <v>360</v>
      </c>
      <c r="C648" s="18">
        <f>'sursa 02'!C571</f>
        <v>0</v>
      </c>
      <c r="D648" s="18">
        <f>D485-D515</f>
        <v>-86724000</v>
      </c>
      <c r="E648" s="18">
        <f>E485-E515</f>
        <v>0</v>
      </c>
      <c r="F648" s="18">
        <f>F485-F515</f>
        <v>-86724000</v>
      </c>
      <c r="G648" s="18">
        <f>'sursa 02'!G571</f>
        <v>0</v>
      </c>
      <c r="H648" s="18">
        <f>'sursa 02'!H571</f>
        <v>0</v>
      </c>
      <c r="I648" s="18">
        <f>'sursa 02'!I571</f>
        <v>0</v>
      </c>
    </row>
    <row r="649" spans="1:9" ht="12.75">
      <c r="A649" s="14" t="s">
        <v>361</v>
      </c>
      <c r="B649" s="15" t="s">
        <v>362</v>
      </c>
      <c r="C649" s="18">
        <v>0</v>
      </c>
      <c r="D649" s="18">
        <f aca="true" t="shared" si="381" ref="D649:I649">D317-D371</f>
        <v>-14776000</v>
      </c>
      <c r="E649" s="18">
        <f t="shared" si="381"/>
        <v>0</v>
      </c>
      <c r="F649" s="18">
        <f t="shared" si="381"/>
        <v>-14776000</v>
      </c>
      <c r="G649" s="18">
        <f t="shared" si="381"/>
        <v>-6082000</v>
      </c>
      <c r="H649" s="18">
        <f t="shared" si="381"/>
        <v>-6134000</v>
      </c>
      <c r="I649" s="18">
        <f t="shared" si="381"/>
        <v>-6178000</v>
      </c>
    </row>
    <row r="650" spans="1:9" ht="12.75">
      <c r="A650" s="14" t="s">
        <v>363</v>
      </c>
      <c r="B650" s="15" t="s">
        <v>364</v>
      </c>
      <c r="C650" s="18">
        <v>0</v>
      </c>
      <c r="D650" s="18">
        <f>D8-D86</f>
        <v>-101500000</v>
      </c>
      <c r="E650" s="18">
        <f>E8-E86</f>
        <v>0</v>
      </c>
      <c r="F650" s="18">
        <f>F8-F86</f>
        <v>-101500000</v>
      </c>
      <c r="G650" s="18">
        <f>'sursa 02'!G573</f>
        <v>0</v>
      </c>
      <c r="H650" s="18">
        <f>'sursa 02'!H573</f>
        <v>0</v>
      </c>
      <c r="I650" s="18">
        <f>'sursa 02'!I573</f>
        <v>0</v>
      </c>
    </row>
    <row r="653" spans="4:5" ht="12.75">
      <c r="D653" s="13"/>
      <c r="E653" s="13"/>
    </row>
    <row r="654" ht="12.75">
      <c r="E654" s="13"/>
    </row>
    <row r="655" ht="12.75">
      <c r="E655" s="13"/>
    </row>
  </sheetData>
  <sheetProtection/>
  <autoFilter ref="D7:F650"/>
  <mergeCells count="2">
    <mergeCell ref="A4:D4"/>
    <mergeCell ref="A5:I5"/>
  </mergeCells>
  <printOptions horizontalCentered="1"/>
  <pageMargins left="0.5118110236220472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nr.1/h la HCJ nr.80/2020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8"/>
  <sheetViews>
    <sheetView zoomScalePageLayoutView="0" workbookViewId="0" topLeftCell="A52">
      <selection activeCell="F394" sqref="F394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4" width="12.421875" style="10" bestFit="1" customWidth="1"/>
    <col min="5" max="5" width="14.140625" style="10" customWidth="1"/>
    <col min="6" max="6" width="14.421875" style="10" customWidth="1"/>
    <col min="7" max="9" width="12.421875" style="10" hidden="1" customWidth="1"/>
    <col min="10" max="10" width="10.7109375" style="10" bestFit="1" customWidth="1"/>
    <col min="11" max="11" width="12.421875" style="10" bestFit="1" customWidth="1"/>
    <col min="12" max="16384" width="9.140625" style="10" customWidth="1"/>
  </cols>
  <sheetData>
    <row r="1" spans="1:5" ht="12.75">
      <c r="A1" s="22"/>
      <c r="B1" s="22"/>
      <c r="C1" s="22"/>
      <c r="D1" s="22"/>
      <c r="E1" s="1"/>
    </row>
    <row r="2" spans="1:6" ht="12.75" customHeight="1">
      <c r="A2" s="23" t="s">
        <v>354</v>
      </c>
      <c r="B2" s="23"/>
      <c r="C2" s="23"/>
      <c r="D2" s="23"/>
      <c r="E2" s="23"/>
      <c r="F2" s="23"/>
    </row>
    <row r="3" spans="1:9" ht="12.75">
      <c r="A3" s="6"/>
      <c r="B3" s="1"/>
      <c r="C3" s="1"/>
      <c r="D3" s="1"/>
      <c r="E3" s="12"/>
      <c r="G3" s="1"/>
      <c r="H3" s="1"/>
      <c r="I3" s="1"/>
    </row>
    <row r="4" spans="1:9" ht="38.25">
      <c r="A4" s="2" t="s">
        <v>1</v>
      </c>
      <c r="B4" s="2" t="s">
        <v>2</v>
      </c>
      <c r="C4" s="2" t="s">
        <v>399</v>
      </c>
      <c r="D4" s="3" t="s">
        <v>400</v>
      </c>
      <c r="E4" s="3" t="s">
        <v>369</v>
      </c>
      <c r="F4" s="3" t="s">
        <v>370</v>
      </c>
      <c r="G4" s="3" t="s">
        <v>401</v>
      </c>
      <c r="H4" s="3" t="s">
        <v>402</v>
      </c>
      <c r="I4" s="3" t="s">
        <v>403</v>
      </c>
    </row>
    <row r="5" spans="1:11" ht="12.75">
      <c r="A5" s="7" t="s">
        <v>141</v>
      </c>
      <c r="B5" s="4" t="s">
        <v>142</v>
      </c>
      <c r="C5" s="5">
        <f aca="true" t="shared" si="0" ref="C5:I5">C7+C41+C51+C53+C39</f>
        <v>0</v>
      </c>
      <c r="D5" s="5">
        <f>D7+D41+D51+D53+D39</f>
        <v>471851000</v>
      </c>
      <c r="E5" s="5">
        <f t="shared" si="0"/>
        <v>0</v>
      </c>
      <c r="F5" s="5">
        <f>F7+F41+F51+F53+F39</f>
        <v>471851000</v>
      </c>
      <c r="G5" s="5">
        <f t="shared" si="0"/>
        <v>376887000</v>
      </c>
      <c r="H5" s="5">
        <f t="shared" si="0"/>
        <v>323535000</v>
      </c>
      <c r="I5" s="5">
        <f t="shared" si="0"/>
        <v>321446000</v>
      </c>
      <c r="K5" s="13"/>
    </row>
    <row r="6" spans="1:9" ht="12.75">
      <c r="A6" s="7" t="s">
        <v>143</v>
      </c>
      <c r="B6" s="4" t="s">
        <v>144</v>
      </c>
      <c r="C6" s="5">
        <f>C7-C15</f>
        <v>0</v>
      </c>
      <c r="D6" s="5">
        <f>D7-D15</f>
        <v>164541000</v>
      </c>
      <c r="E6" s="5">
        <f aca="true" t="shared" si="1" ref="E6:E78">F6-D6</f>
        <v>0</v>
      </c>
      <c r="F6" s="5">
        <f>F7-F15</f>
        <v>164541000</v>
      </c>
      <c r="G6" s="5">
        <f>G7-G15</f>
        <v>111596000</v>
      </c>
      <c r="H6" s="5">
        <f>H7-H15</f>
        <v>111682000</v>
      </c>
      <c r="I6" s="5">
        <f>I7-I15</f>
        <v>111755000</v>
      </c>
    </row>
    <row r="7" spans="1:9" ht="12.75">
      <c r="A7" s="7" t="s">
        <v>145</v>
      </c>
      <c r="B7" s="4" t="s">
        <v>6</v>
      </c>
      <c r="C7" s="5">
        <f>C8+C22</f>
        <v>0</v>
      </c>
      <c r="D7" s="5">
        <f>D8+D22</f>
        <v>316124000</v>
      </c>
      <c r="E7" s="5">
        <f t="shared" si="1"/>
        <v>0</v>
      </c>
      <c r="F7" s="5">
        <f>F8+F22</f>
        <v>316124000</v>
      </c>
      <c r="G7" s="5">
        <f>G8+G22</f>
        <v>322705000</v>
      </c>
      <c r="H7" s="5">
        <f>H8+H22</f>
        <v>269317000</v>
      </c>
      <c r="I7" s="5">
        <f>I8+I22</f>
        <v>267198000</v>
      </c>
    </row>
    <row r="8" spans="1:9" ht="12.75">
      <c r="A8" s="7" t="s">
        <v>146</v>
      </c>
      <c r="B8" s="4" t="s">
        <v>147</v>
      </c>
      <c r="C8" s="5">
        <f>C9+C14</f>
        <v>0</v>
      </c>
      <c r="D8" s="5">
        <f>D9+D14</f>
        <v>248444000</v>
      </c>
      <c r="E8" s="5">
        <f t="shared" si="1"/>
        <v>0</v>
      </c>
      <c r="F8" s="5">
        <f>F9+F14</f>
        <v>248444000</v>
      </c>
      <c r="G8" s="5">
        <f>G9+G14</f>
        <v>318376000</v>
      </c>
      <c r="H8" s="5">
        <f>H9+H14</f>
        <v>264952000</v>
      </c>
      <c r="I8" s="5">
        <f>I9+I14</f>
        <v>262803000</v>
      </c>
    </row>
    <row r="9" spans="1:9" ht="12.75">
      <c r="A9" s="7" t="s">
        <v>148</v>
      </c>
      <c r="B9" s="4" t="s">
        <v>149</v>
      </c>
      <c r="C9" s="5">
        <f>C10</f>
        <v>0</v>
      </c>
      <c r="D9" s="5">
        <f>D10</f>
        <v>95761000</v>
      </c>
      <c r="E9" s="5">
        <f t="shared" si="1"/>
        <v>0</v>
      </c>
      <c r="F9" s="5">
        <f>F10</f>
        <v>95761000</v>
      </c>
      <c r="G9" s="5">
        <f aca="true" t="shared" si="2" ref="G9:I10">G10</f>
        <v>105455000</v>
      </c>
      <c r="H9" s="5">
        <f t="shared" si="2"/>
        <v>105455000</v>
      </c>
      <c r="I9" s="5">
        <f t="shared" si="2"/>
        <v>105455000</v>
      </c>
    </row>
    <row r="10" spans="1:9" ht="25.5">
      <c r="A10" s="7" t="s">
        <v>150</v>
      </c>
      <c r="B10" s="4" t="s">
        <v>151</v>
      </c>
      <c r="C10" s="5">
        <f>C11</f>
        <v>0</v>
      </c>
      <c r="D10" s="5">
        <f>D11</f>
        <v>95761000</v>
      </c>
      <c r="E10" s="5">
        <f t="shared" si="1"/>
        <v>0</v>
      </c>
      <c r="F10" s="5">
        <f>F11</f>
        <v>95761000</v>
      </c>
      <c r="G10" s="5">
        <f t="shared" si="2"/>
        <v>105455000</v>
      </c>
      <c r="H10" s="5">
        <f t="shared" si="2"/>
        <v>105455000</v>
      </c>
      <c r="I10" s="5">
        <f t="shared" si="2"/>
        <v>105455000</v>
      </c>
    </row>
    <row r="11" spans="1:9" ht="12.75">
      <c r="A11" s="7" t="s">
        <v>152</v>
      </c>
      <c r="B11" s="4" t="s">
        <v>153</v>
      </c>
      <c r="C11" s="5">
        <f>C12+C13</f>
        <v>0</v>
      </c>
      <c r="D11" s="5">
        <f>D12+D13</f>
        <v>95761000</v>
      </c>
      <c r="E11" s="5">
        <f t="shared" si="1"/>
        <v>0</v>
      </c>
      <c r="F11" s="5">
        <f>F12+F13</f>
        <v>95761000</v>
      </c>
      <c r="G11" s="5">
        <f>G12+G13</f>
        <v>105455000</v>
      </c>
      <c r="H11" s="5">
        <f>H12+H13</f>
        <v>105455000</v>
      </c>
      <c r="I11" s="5">
        <f>I12+I13</f>
        <v>105455000</v>
      </c>
    </row>
    <row r="12" spans="1:9" ht="12.75">
      <c r="A12" s="7" t="s">
        <v>154</v>
      </c>
      <c r="B12" s="4" t="s">
        <v>155</v>
      </c>
      <c r="C12" s="5">
        <f>C284</f>
        <v>0</v>
      </c>
      <c r="D12" s="5">
        <f>D284</f>
        <v>84002000</v>
      </c>
      <c r="E12" s="5">
        <f t="shared" si="1"/>
        <v>0</v>
      </c>
      <c r="F12" s="5">
        <f>F284</f>
        <v>84002000</v>
      </c>
      <c r="G12" s="5">
        <f aca="true" t="shared" si="3" ref="G12:I13">G284</f>
        <v>93294000</v>
      </c>
      <c r="H12" s="5">
        <f t="shared" si="3"/>
        <v>93294000</v>
      </c>
      <c r="I12" s="5">
        <f t="shared" si="3"/>
        <v>93294000</v>
      </c>
    </row>
    <row r="13" spans="1:9" ht="12.75">
      <c r="A13" s="7" t="s">
        <v>156</v>
      </c>
      <c r="B13" s="4" t="s">
        <v>157</v>
      </c>
      <c r="C13" s="5">
        <f>C285</f>
        <v>0</v>
      </c>
      <c r="D13" s="5">
        <f>D285</f>
        <v>11759000</v>
      </c>
      <c r="E13" s="5">
        <f t="shared" si="1"/>
        <v>0</v>
      </c>
      <c r="F13" s="5">
        <f>F285</f>
        <v>11759000</v>
      </c>
      <c r="G13" s="5">
        <f t="shared" si="3"/>
        <v>12161000</v>
      </c>
      <c r="H13" s="5">
        <f t="shared" si="3"/>
        <v>12161000</v>
      </c>
      <c r="I13" s="5">
        <f t="shared" si="3"/>
        <v>12161000</v>
      </c>
    </row>
    <row r="14" spans="1:9" ht="12.75">
      <c r="A14" s="7" t="s">
        <v>158</v>
      </c>
      <c r="B14" s="4" t="s">
        <v>159</v>
      </c>
      <c r="C14" s="5">
        <f>C15+C19</f>
        <v>0</v>
      </c>
      <c r="D14" s="5">
        <f>D15+D19</f>
        <v>152683000</v>
      </c>
      <c r="E14" s="5">
        <f t="shared" si="1"/>
        <v>0</v>
      </c>
      <c r="F14" s="5">
        <f>F15+F19</f>
        <v>152683000</v>
      </c>
      <c r="G14" s="5">
        <f>G15+G19</f>
        <v>212921000</v>
      </c>
      <c r="H14" s="5">
        <f>H15+H19</f>
        <v>159497000</v>
      </c>
      <c r="I14" s="5">
        <f>I15+I19</f>
        <v>157348000</v>
      </c>
    </row>
    <row r="15" spans="1:9" ht="12.75">
      <c r="A15" s="7" t="s">
        <v>160</v>
      </c>
      <c r="B15" s="4" t="s">
        <v>161</v>
      </c>
      <c r="C15" s="5">
        <f>C16+C17+C18</f>
        <v>0</v>
      </c>
      <c r="D15" s="5">
        <f>D16+D17+D18</f>
        <v>151583000</v>
      </c>
      <c r="E15" s="5">
        <f t="shared" si="1"/>
        <v>0</v>
      </c>
      <c r="F15" s="5">
        <f>F16+F17+F18</f>
        <v>151583000</v>
      </c>
      <c r="G15" s="5">
        <f>G16+G17+G18</f>
        <v>211109000</v>
      </c>
      <c r="H15" s="5">
        <f>H16+H17+H18</f>
        <v>157635000</v>
      </c>
      <c r="I15" s="5">
        <f>I16+I17+I18</f>
        <v>155443000</v>
      </c>
    </row>
    <row r="16" spans="1:9" ht="25.5">
      <c r="A16" s="7" t="s">
        <v>162</v>
      </c>
      <c r="B16" s="4" t="s">
        <v>163</v>
      </c>
      <c r="C16" s="5">
        <f aca="true" t="shared" si="4" ref="C16:D18">C288</f>
        <v>0</v>
      </c>
      <c r="D16" s="5">
        <f t="shared" si="4"/>
        <v>56600000</v>
      </c>
      <c r="E16" s="5">
        <f t="shared" si="1"/>
        <v>0</v>
      </c>
      <c r="F16" s="5">
        <f>F288</f>
        <v>56600000</v>
      </c>
      <c r="G16" s="5">
        <f aca="true" t="shared" si="5" ref="G16:I18">G288</f>
        <v>77512000</v>
      </c>
      <c r="H16" s="5">
        <f t="shared" si="5"/>
        <v>77561000</v>
      </c>
      <c r="I16" s="5">
        <f t="shared" si="5"/>
        <v>77607000</v>
      </c>
    </row>
    <row r="17" spans="1:9" ht="12.75">
      <c r="A17" s="7" t="s">
        <v>164</v>
      </c>
      <c r="B17" s="4" t="s">
        <v>165</v>
      </c>
      <c r="C17" s="5">
        <f t="shared" si="4"/>
        <v>0</v>
      </c>
      <c r="D17" s="5">
        <f t="shared" si="4"/>
        <v>14000000</v>
      </c>
      <c r="E17" s="5">
        <f t="shared" si="1"/>
        <v>0</v>
      </c>
      <c r="F17" s="5">
        <f>F289</f>
        <v>14000000</v>
      </c>
      <c r="G17" s="5">
        <f t="shared" si="5"/>
        <v>7678000</v>
      </c>
      <c r="H17" s="5">
        <f t="shared" si="5"/>
        <v>7678000</v>
      </c>
      <c r="I17" s="5">
        <f t="shared" si="5"/>
        <v>7678000</v>
      </c>
    </row>
    <row r="18" spans="1:9" ht="12.75">
      <c r="A18" s="7" t="s">
        <v>166</v>
      </c>
      <c r="B18" s="4" t="s">
        <v>167</v>
      </c>
      <c r="C18" s="5">
        <f t="shared" si="4"/>
        <v>0</v>
      </c>
      <c r="D18" s="5">
        <f t="shared" si="4"/>
        <v>80983000</v>
      </c>
      <c r="E18" s="5">
        <f t="shared" si="1"/>
        <v>0</v>
      </c>
      <c r="F18" s="5">
        <f>F290</f>
        <v>80983000</v>
      </c>
      <c r="G18" s="5">
        <f t="shared" si="5"/>
        <v>125919000</v>
      </c>
      <c r="H18" s="5">
        <f t="shared" si="5"/>
        <v>72396000</v>
      </c>
      <c r="I18" s="5">
        <f t="shared" si="5"/>
        <v>70158000</v>
      </c>
    </row>
    <row r="19" spans="1:9" ht="25.5">
      <c r="A19" s="7" t="s">
        <v>168</v>
      </c>
      <c r="B19" s="4" t="s">
        <v>169</v>
      </c>
      <c r="C19" s="5">
        <f>C20+C21</f>
        <v>0</v>
      </c>
      <c r="D19" s="5">
        <f>D20+D21</f>
        <v>1100000</v>
      </c>
      <c r="E19" s="5">
        <f t="shared" si="1"/>
        <v>0</v>
      </c>
      <c r="F19" s="5">
        <f>F20+F21</f>
        <v>1100000</v>
      </c>
      <c r="G19" s="5">
        <f>G20+G21</f>
        <v>1812000</v>
      </c>
      <c r="H19" s="5">
        <f>H20+H21</f>
        <v>1862000</v>
      </c>
      <c r="I19" s="5">
        <f>I20+I21</f>
        <v>1905000</v>
      </c>
    </row>
    <row r="20" spans="1:9" ht="12.75">
      <c r="A20" s="7" t="s">
        <v>170</v>
      </c>
      <c r="B20" s="4" t="s">
        <v>171</v>
      </c>
      <c r="C20" s="5">
        <f>C292</f>
        <v>0</v>
      </c>
      <c r="D20" s="5">
        <f>D292</f>
        <v>100000</v>
      </c>
      <c r="E20" s="5">
        <f t="shared" si="1"/>
        <v>0</v>
      </c>
      <c r="F20" s="5">
        <f>F292</f>
        <v>100000</v>
      </c>
      <c r="G20" s="5">
        <f aca="true" t="shared" si="6" ref="G20:I21">G292</f>
        <v>213000</v>
      </c>
      <c r="H20" s="5">
        <f t="shared" si="6"/>
        <v>219000</v>
      </c>
      <c r="I20" s="5">
        <f t="shared" si="6"/>
        <v>224000</v>
      </c>
    </row>
    <row r="21" spans="1:9" ht="12.75">
      <c r="A21" s="7" t="s">
        <v>172</v>
      </c>
      <c r="B21" s="4" t="s">
        <v>173</v>
      </c>
      <c r="C21" s="5">
        <f>C293</f>
        <v>0</v>
      </c>
      <c r="D21" s="5">
        <f>D293</f>
        <v>1000000</v>
      </c>
      <c r="E21" s="5">
        <f t="shared" si="1"/>
        <v>0</v>
      </c>
      <c r="F21" s="5">
        <f>F293</f>
        <v>1000000</v>
      </c>
      <c r="G21" s="5">
        <f t="shared" si="6"/>
        <v>1599000</v>
      </c>
      <c r="H21" s="5">
        <f t="shared" si="6"/>
        <v>1643000</v>
      </c>
      <c r="I21" s="5">
        <f t="shared" si="6"/>
        <v>1681000</v>
      </c>
    </row>
    <row r="22" spans="1:9" ht="12.75">
      <c r="A22" s="7" t="s">
        <v>174</v>
      </c>
      <c r="B22" s="4" t="s">
        <v>8</v>
      </c>
      <c r="C22" s="5">
        <f>C23+C27</f>
        <v>0</v>
      </c>
      <c r="D22" s="5">
        <f>D23+D27</f>
        <v>67680000</v>
      </c>
      <c r="E22" s="5">
        <f t="shared" si="1"/>
        <v>0</v>
      </c>
      <c r="F22" s="5">
        <f>F23+F27</f>
        <v>67680000</v>
      </c>
      <c r="G22" s="5">
        <f>G23+G27</f>
        <v>4329000</v>
      </c>
      <c r="H22" s="5">
        <f>H23+H27</f>
        <v>4365000</v>
      </c>
      <c r="I22" s="5">
        <f>I23+I27</f>
        <v>4395000</v>
      </c>
    </row>
    <row r="23" spans="1:9" ht="12.75">
      <c r="A23" s="7" t="s">
        <v>175</v>
      </c>
      <c r="B23" s="4" t="s">
        <v>10</v>
      </c>
      <c r="C23" s="5">
        <f aca="true" t="shared" si="7" ref="C23:I25">C24</f>
        <v>0</v>
      </c>
      <c r="D23" s="5">
        <f t="shared" si="7"/>
        <v>800000</v>
      </c>
      <c r="E23" s="5">
        <f t="shared" si="1"/>
        <v>0</v>
      </c>
      <c r="F23" s="5">
        <f t="shared" si="7"/>
        <v>800000</v>
      </c>
      <c r="G23" s="5">
        <f t="shared" si="7"/>
        <v>1279000</v>
      </c>
      <c r="H23" s="5">
        <f t="shared" si="7"/>
        <v>1315000</v>
      </c>
      <c r="I23" s="5">
        <f t="shared" si="7"/>
        <v>1345000</v>
      </c>
    </row>
    <row r="24" spans="1:9" ht="12.75">
      <c r="A24" s="7" t="s">
        <v>176</v>
      </c>
      <c r="B24" s="4" t="s">
        <v>177</v>
      </c>
      <c r="C24" s="5">
        <f t="shared" si="7"/>
        <v>0</v>
      </c>
      <c r="D24" s="5">
        <f t="shared" si="7"/>
        <v>800000</v>
      </c>
      <c r="E24" s="5">
        <f t="shared" si="1"/>
        <v>0</v>
      </c>
      <c r="F24" s="5">
        <f t="shared" si="7"/>
        <v>800000</v>
      </c>
      <c r="G24" s="5">
        <f t="shared" si="7"/>
        <v>1279000</v>
      </c>
      <c r="H24" s="5">
        <f t="shared" si="7"/>
        <v>1315000</v>
      </c>
      <c r="I24" s="5">
        <f t="shared" si="7"/>
        <v>1345000</v>
      </c>
    </row>
    <row r="25" spans="1:9" ht="12.75">
      <c r="A25" s="7" t="s">
        <v>178</v>
      </c>
      <c r="B25" s="4" t="s">
        <v>179</v>
      </c>
      <c r="C25" s="5">
        <f t="shared" si="7"/>
        <v>0</v>
      </c>
      <c r="D25" s="5">
        <f t="shared" si="7"/>
        <v>800000</v>
      </c>
      <c r="E25" s="5">
        <f t="shared" si="1"/>
        <v>0</v>
      </c>
      <c r="F25" s="5">
        <f t="shared" si="7"/>
        <v>800000</v>
      </c>
      <c r="G25" s="5">
        <f t="shared" si="7"/>
        <v>1279000</v>
      </c>
      <c r="H25" s="5">
        <f t="shared" si="7"/>
        <v>1315000</v>
      </c>
      <c r="I25" s="5">
        <f t="shared" si="7"/>
        <v>1345000</v>
      </c>
    </row>
    <row r="26" spans="1:9" ht="12.75">
      <c r="A26" s="7" t="s">
        <v>15</v>
      </c>
      <c r="B26" s="4" t="s">
        <v>180</v>
      </c>
      <c r="C26" s="5">
        <f>C298</f>
        <v>0</v>
      </c>
      <c r="D26" s="5">
        <f>D298</f>
        <v>800000</v>
      </c>
      <c r="E26" s="5">
        <f t="shared" si="1"/>
        <v>0</v>
      </c>
      <c r="F26" s="5">
        <f>F298</f>
        <v>800000</v>
      </c>
      <c r="G26" s="5">
        <f>G298</f>
        <v>1279000</v>
      </c>
      <c r="H26" s="5">
        <f>H298</f>
        <v>1315000</v>
      </c>
      <c r="I26" s="5">
        <f>I298</f>
        <v>1345000</v>
      </c>
    </row>
    <row r="27" spans="1:9" ht="12.75">
      <c r="A27" s="7" t="s">
        <v>181</v>
      </c>
      <c r="B27" s="4" t="s">
        <v>18</v>
      </c>
      <c r="C27" s="5">
        <f>C28+C31+C34</f>
        <v>0</v>
      </c>
      <c r="D27" s="5">
        <f>D28+D31+D34</f>
        <v>66880000</v>
      </c>
      <c r="E27" s="5">
        <f t="shared" si="1"/>
        <v>0</v>
      </c>
      <c r="F27" s="5">
        <f>F28+F31+F34</f>
        <v>66880000</v>
      </c>
      <c r="G27" s="5">
        <f>G28+G31+G34</f>
        <v>3050000</v>
      </c>
      <c r="H27" s="5">
        <f>H28+H31+H34</f>
        <v>3050000</v>
      </c>
      <c r="I27" s="5">
        <f>I28+I31+I34</f>
        <v>3050000</v>
      </c>
    </row>
    <row r="28" spans="1:9" ht="38.25">
      <c r="A28" s="7" t="s">
        <v>182</v>
      </c>
      <c r="B28" s="4" t="s">
        <v>183</v>
      </c>
      <c r="C28" s="5">
        <f aca="true" t="shared" si="8" ref="C28:I28">C29+C30</f>
        <v>0</v>
      </c>
      <c r="D28" s="5">
        <f>D29+D30</f>
        <v>3000000</v>
      </c>
      <c r="E28" s="5">
        <f t="shared" si="8"/>
        <v>0</v>
      </c>
      <c r="F28" s="5">
        <f>F29+F30</f>
        <v>3000000</v>
      </c>
      <c r="G28" s="5">
        <f t="shared" si="8"/>
        <v>3000000</v>
      </c>
      <c r="H28" s="5">
        <f t="shared" si="8"/>
        <v>3000000</v>
      </c>
      <c r="I28" s="5">
        <f t="shared" si="8"/>
        <v>3000000</v>
      </c>
    </row>
    <row r="29" spans="1:9" ht="12.75">
      <c r="A29" s="7" t="s">
        <v>184</v>
      </c>
      <c r="B29" s="4" t="s">
        <v>185</v>
      </c>
      <c r="C29" s="5">
        <f>C301</f>
        <v>0</v>
      </c>
      <c r="D29" s="5">
        <f>D301</f>
        <v>3000000</v>
      </c>
      <c r="E29" s="5">
        <f t="shared" si="1"/>
        <v>0</v>
      </c>
      <c r="F29" s="5">
        <f>F301</f>
        <v>3000000</v>
      </c>
      <c r="G29" s="5">
        <f aca="true" t="shared" si="9" ref="G29:I30">G301</f>
        <v>3000000</v>
      </c>
      <c r="H29" s="5">
        <f t="shared" si="9"/>
        <v>3000000</v>
      </c>
      <c r="I29" s="5">
        <f t="shared" si="9"/>
        <v>3000000</v>
      </c>
    </row>
    <row r="30" spans="1:9" ht="12.75">
      <c r="A30" s="7" t="s">
        <v>394</v>
      </c>
      <c r="B30" s="4" t="s">
        <v>395</v>
      </c>
      <c r="C30" s="5">
        <f>C302</f>
        <v>0</v>
      </c>
      <c r="D30" s="5">
        <f>D302</f>
        <v>0</v>
      </c>
      <c r="E30" s="5">
        <f>E302</f>
        <v>0</v>
      </c>
      <c r="F30" s="5">
        <f>F302</f>
        <v>0</v>
      </c>
      <c r="G30" s="5">
        <f t="shared" si="9"/>
        <v>0</v>
      </c>
      <c r="H30" s="5">
        <f t="shared" si="9"/>
        <v>0</v>
      </c>
      <c r="I30" s="5">
        <f t="shared" si="9"/>
        <v>0</v>
      </c>
    </row>
    <row r="31" spans="1:9" ht="12.75">
      <c r="A31" s="7" t="s">
        <v>186</v>
      </c>
      <c r="B31" s="4" t="s">
        <v>187</v>
      </c>
      <c r="C31" s="5">
        <f>C32</f>
        <v>0</v>
      </c>
      <c r="D31" s="5">
        <f>D32</f>
        <v>11000</v>
      </c>
      <c r="E31" s="5">
        <f t="shared" si="1"/>
        <v>0</v>
      </c>
      <c r="F31" s="5">
        <f>F32</f>
        <v>11000</v>
      </c>
      <c r="G31" s="5">
        <f aca="true" t="shared" si="10" ref="G31:I32">G32</f>
        <v>0</v>
      </c>
      <c r="H31" s="5">
        <f t="shared" si="10"/>
        <v>0</v>
      </c>
      <c r="I31" s="5">
        <f t="shared" si="10"/>
        <v>0</v>
      </c>
    </row>
    <row r="32" spans="1:9" ht="12.75">
      <c r="A32" s="7" t="s">
        <v>188</v>
      </c>
      <c r="B32" s="4" t="s">
        <v>189</v>
      </c>
      <c r="C32" s="5">
        <f>C33</f>
        <v>0</v>
      </c>
      <c r="D32" s="5">
        <f>D33</f>
        <v>11000</v>
      </c>
      <c r="E32" s="5">
        <f t="shared" si="1"/>
        <v>0</v>
      </c>
      <c r="F32" s="5">
        <f>F33</f>
        <v>11000</v>
      </c>
      <c r="G32" s="5">
        <f t="shared" si="10"/>
        <v>0</v>
      </c>
      <c r="H32" s="5">
        <f t="shared" si="10"/>
        <v>0</v>
      </c>
      <c r="I32" s="5">
        <f t="shared" si="10"/>
        <v>0</v>
      </c>
    </row>
    <row r="33" spans="1:9" ht="12.75">
      <c r="A33" s="7" t="s">
        <v>190</v>
      </c>
      <c r="B33" s="4" t="s">
        <v>191</v>
      </c>
      <c r="C33" s="5">
        <f>C305</f>
        <v>0</v>
      </c>
      <c r="D33" s="5">
        <f>D305</f>
        <v>11000</v>
      </c>
      <c r="E33" s="5">
        <f t="shared" si="1"/>
        <v>0</v>
      </c>
      <c r="F33" s="5">
        <f>F305</f>
        <v>11000</v>
      </c>
      <c r="G33" s="5">
        <f>G305</f>
        <v>0</v>
      </c>
      <c r="H33" s="5">
        <f>H305</f>
        <v>0</v>
      </c>
      <c r="I33" s="5">
        <f>I305</f>
        <v>0</v>
      </c>
    </row>
    <row r="34" spans="1:9" ht="38.25">
      <c r="A34" s="7" t="s">
        <v>192</v>
      </c>
      <c r="B34" s="4" t="s">
        <v>193</v>
      </c>
      <c r="C34" s="5">
        <f>C38</f>
        <v>0</v>
      </c>
      <c r="D34" s="5">
        <f aca="true" t="shared" si="11" ref="D34:I34">D38+D35</f>
        <v>63869000</v>
      </c>
      <c r="E34" s="5">
        <f t="shared" si="11"/>
        <v>0</v>
      </c>
      <c r="F34" s="5">
        <f t="shared" si="11"/>
        <v>63869000</v>
      </c>
      <c r="G34" s="5">
        <f t="shared" si="11"/>
        <v>50000</v>
      </c>
      <c r="H34" s="5">
        <f t="shared" si="11"/>
        <v>50000</v>
      </c>
      <c r="I34" s="5">
        <f t="shared" si="11"/>
        <v>50000</v>
      </c>
    </row>
    <row r="35" spans="1:9" ht="12.75">
      <c r="A35" s="7" t="s">
        <v>408</v>
      </c>
      <c r="B35" s="4" t="s">
        <v>409</v>
      </c>
      <c r="C35" s="5">
        <v>51608000</v>
      </c>
      <c r="D35" s="5">
        <f aca="true" t="shared" si="12" ref="D35:I35">D307</f>
        <v>51608000</v>
      </c>
      <c r="E35" s="5">
        <f t="shared" si="12"/>
        <v>0</v>
      </c>
      <c r="F35" s="5">
        <f t="shared" si="12"/>
        <v>51608000</v>
      </c>
      <c r="G35" s="5">
        <f t="shared" si="12"/>
        <v>0</v>
      </c>
      <c r="H35" s="5">
        <f t="shared" si="12"/>
        <v>0</v>
      </c>
      <c r="I35" s="5">
        <f t="shared" si="12"/>
        <v>0</v>
      </c>
    </row>
    <row r="36" spans="1:9" ht="25.5">
      <c r="A36" s="7" t="s">
        <v>128</v>
      </c>
      <c r="B36" s="4" t="s">
        <v>388</v>
      </c>
      <c r="C36" s="5">
        <f aca="true" t="shared" si="13" ref="C36:I36">C310</f>
        <v>0</v>
      </c>
      <c r="D36" s="5">
        <f>D310</f>
        <v>-10552000</v>
      </c>
      <c r="E36" s="5">
        <f t="shared" si="13"/>
        <v>0</v>
      </c>
      <c r="F36" s="5">
        <f>F310</f>
        <v>-10552000</v>
      </c>
      <c r="G36" s="5">
        <f t="shared" si="13"/>
        <v>0</v>
      </c>
      <c r="H36" s="5">
        <f t="shared" si="13"/>
        <v>0</v>
      </c>
      <c r="I36" s="5">
        <f t="shared" si="13"/>
        <v>0</v>
      </c>
    </row>
    <row r="37" spans="1:9" ht="12.75">
      <c r="A37" s="7" t="s">
        <v>37</v>
      </c>
      <c r="B37" s="4" t="s">
        <v>386</v>
      </c>
      <c r="C37" s="5">
        <f aca="true" t="shared" si="14" ref="C37:I37">C426</f>
        <v>0</v>
      </c>
      <c r="D37" s="5">
        <f>D426</f>
        <v>10552000</v>
      </c>
      <c r="E37" s="5">
        <f t="shared" si="14"/>
        <v>0</v>
      </c>
      <c r="F37" s="5">
        <f>F426</f>
        <v>10552000</v>
      </c>
      <c r="G37" s="5">
        <f t="shared" si="14"/>
        <v>0</v>
      </c>
      <c r="H37" s="5">
        <f t="shared" si="14"/>
        <v>0</v>
      </c>
      <c r="I37" s="5">
        <f t="shared" si="14"/>
        <v>0</v>
      </c>
    </row>
    <row r="38" spans="1:9" ht="12.75">
      <c r="A38" s="7" t="s">
        <v>194</v>
      </c>
      <c r="B38" s="4" t="s">
        <v>195</v>
      </c>
      <c r="C38" s="5">
        <f>C308</f>
        <v>0</v>
      </c>
      <c r="D38" s="5">
        <f>D308</f>
        <v>12261000</v>
      </c>
      <c r="E38" s="5">
        <f t="shared" si="1"/>
        <v>0</v>
      </c>
      <c r="F38" s="5">
        <f>F308</f>
        <v>12261000</v>
      </c>
      <c r="G38" s="5">
        <f>G308</f>
        <v>50000</v>
      </c>
      <c r="H38" s="5">
        <f>H308</f>
        <v>50000</v>
      </c>
      <c r="I38" s="5">
        <f>I308</f>
        <v>50000</v>
      </c>
    </row>
    <row r="39" spans="1:9" ht="12.75">
      <c r="A39" s="7" t="s">
        <v>391</v>
      </c>
      <c r="B39" s="4" t="s">
        <v>392</v>
      </c>
      <c r="C39" s="5">
        <f aca="true" t="shared" si="15" ref="C39:I39">C40</f>
        <v>0</v>
      </c>
      <c r="D39" s="5">
        <f t="shared" si="15"/>
        <v>0</v>
      </c>
      <c r="E39" s="5">
        <f t="shared" si="15"/>
        <v>0</v>
      </c>
      <c r="F39" s="5">
        <f t="shared" si="15"/>
        <v>0</v>
      </c>
      <c r="G39" s="5">
        <f t="shared" si="15"/>
        <v>0</v>
      </c>
      <c r="H39" s="5">
        <f t="shared" si="15"/>
        <v>0</v>
      </c>
      <c r="I39" s="5">
        <f t="shared" si="15"/>
        <v>0</v>
      </c>
    </row>
    <row r="40" spans="1:9" ht="12.75">
      <c r="A40" s="7" t="s">
        <v>45</v>
      </c>
      <c r="B40" s="4" t="s">
        <v>393</v>
      </c>
      <c r="C40" s="5">
        <f aca="true" t="shared" si="16" ref="C40:I40">C428</f>
        <v>0</v>
      </c>
      <c r="D40" s="5">
        <f>D428</f>
        <v>0</v>
      </c>
      <c r="E40" s="5">
        <f t="shared" si="16"/>
        <v>0</v>
      </c>
      <c r="F40" s="5">
        <f>F428</f>
        <v>0</v>
      </c>
      <c r="G40" s="5">
        <f t="shared" si="16"/>
        <v>0</v>
      </c>
      <c r="H40" s="5">
        <f t="shared" si="16"/>
        <v>0</v>
      </c>
      <c r="I40" s="5">
        <f t="shared" si="16"/>
        <v>0</v>
      </c>
    </row>
    <row r="41" spans="1:9" ht="12.75">
      <c r="A41" s="7" t="s">
        <v>47</v>
      </c>
      <c r="B41" s="4" t="s">
        <v>48</v>
      </c>
      <c r="C41" s="5">
        <f>C42</f>
        <v>0</v>
      </c>
      <c r="D41" s="5">
        <f>D42</f>
        <v>61292000</v>
      </c>
      <c r="E41" s="5">
        <f t="shared" si="1"/>
        <v>0</v>
      </c>
      <c r="F41" s="5">
        <f>F42</f>
        <v>61292000</v>
      </c>
      <c r="G41" s="5">
        <f aca="true" t="shared" si="17" ref="G41:I42">G42</f>
        <v>54182000</v>
      </c>
      <c r="H41" s="5">
        <f t="shared" si="17"/>
        <v>54218000</v>
      </c>
      <c r="I41" s="5">
        <f t="shared" si="17"/>
        <v>54248000</v>
      </c>
    </row>
    <row r="42" spans="1:9" ht="12.75">
      <c r="A42" s="7" t="s">
        <v>196</v>
      </c>
      <c r="B42" s="4" t="s">
        <v>50</v>
      </c>
      <c r="C42" s="5">
        <f>C43</f>
        <v>0</v>
      </c>
      <c r="D42" s="5">
        <f>D43</f>
        <v>61292000</v>
      </c>
      <c r="E42" s="5">
        <f t="shared" si="1"/>
        <v>0</v>
      </c>
      <c r="F42" s="5">
        <f>F43</f>
        <v>61292000</v>
      </c>
      <c r="G42" s="5">
        <f t="shared" si="17"/>
        <v>54182000</v>
      </c>
      <c r="H42" s="5">
        <f t="shared" si="17"/>
        <v>54218000</v>
      </c>
      <c r="I42" s="5">
        <f t="shared" si="17"/>
        <v>54248000</v>
      </c>
    </row>
    <row r="43" spans="1:9" ht="51">
      <c r="A43" s="7" t="s">
        <v>197</v>
      </c>
      <c r="B43" s="4" t="s">
        <v>198</v>
      </c>
      <c r="C43" s="5">
        <f aca="true" t="shared" si="18" ref="C43:I43">C46+C48+C49+C50+C44+C47</f>
        <v>0</v>
      </c>
      <c r="D43" s="5">
        <f>D46+D48+D49+D50+D44+D47</f>
        <v>61292000</v>
      </c>
      <c r="E43" s="5">
        <f t="shared" si="18"/>
        <v>0</v>
      </c>
      <c r="F43" s="5">
        <f>F46+F48+F49+F50+F44+F47</f>
        <v>61292000</v>
      </c>
      <c r="G43" s="5">
        <f t="shared" si="18"/>
        <v>54182000</v>
      </c>
      <c r="H43" s="5">
        <f t="shared" si="18"/>
        <v>54218000</v>
      </c>
      <c r="I43" s="5">
        <f t="shared" si="18"/>
        <v>54248000</v>
      </c>
    </row>
    <row r="44" spans="1:9" ht="25.5">
      <c r="A44" s="7" t="s">
        <v>365</v>
      </c>
      <c r="B44" s="4" t="s">
        <v>367</v>
      </c>
      <c r="C44" s="5">
        <f>C45</f>
        <v>0</v>
      </c>
      <c r="D44" s="5">
        <f>D45</f>
        <v>10000000</v>
      </c>
      <c r="E44" s="5">
        <f t="shared" si="1"/>
        <v>0</v>
      </c>
      <c r="F44" s="5">
        <f>F45</f>
        <v>10000000</v>
      </c>
      <c r="G44" s="5">
        <f>G45</f>
        <v>0</v>
      </c>
      <c r="H44" s="5">
        <f>H45</f>
        <v>0</v>
      </c>
      <c r="I44" s="5">
        <f>I45</f>
        <v>0</v>
      </c>
    </row>
    <row r="45" spans="1:9" ht="25.5">
      <c r="A45" s="7" t="s">
        <v>366</v>
      </c>
      <c r="B45" s="4" t="s">
        <v>368</v>
      </c>
      <c r="C45" s="5">
        <f>C433</f>
        <v>0</v>
      </c>
      <c r="D45" s="5">
        <f>D433</f>
        <v>10000000</v>
      </c>
      <c r="E45" s="5">
        <f t="shared" si="1"/>
        <v>0</v>
      </c>
      <c r="F45" s="5">
        <f>F433</f>
        <v>10000000</v>
      </c>
      <c r="G45" s="5">
        <f>G433</f>
        <v>0</v>
      </c>
      <c r="H45" s="5">
        <f>H433</f>
        <v>0</v>
      </c>
      <c r="I45" s="5">
        <f>I433</f>
        <v>0</v>
      </c>
    </row>
    <row r="46" spans="1:9" ht="12.75">
      <c r="A46" s="7" t="s">
        <v>199</v>
      </c>
      <c r="B46" s="4" t="s">
        <v>200</v>
      </c>
      <c r="C46" s="5">
        <f>C314</f>
        <v>0</v>
      </c>
      <c r="D46" s="5">
        <f>D314</f>
        <v>876000</v>
      </c>
      <c r="E46" s="5">
        <f t="shared" si="1"/>
        <v>0</v>
      </c>
      <c r="F46" s="5">
        <f>F314</f>
        <v>876000</v>
      </c>
      <c r="G46" s="5">
        <f aca="true" t="shared" si="19" ref="G46:I47">G314</f>
        <v>1283000</v>
      </c>
      <c r="H46" s="5">
        <f t="shared" si="19"/>
        <v>1319000</v>
      </c>
      <c r="I46" s="5">
        <f t="shared" si="19"/>
        <v>1349000</v>
      </c>
    </row>
    <row r="47" spans="1:9" ht="12.75">
      <c r="A47" s="7" t="s">
        <v>389</v>
      </c>
      <c r="B47" s="4" t="s">
        <v>390</v>
      </c>
      <c r="C47" s="5">
        <f>C315</f>
        <v>0</v>
      </c>
      <c r="D47" s="5">
        <f>D315</f>
        <v>0</v>
      </c>
      <c r="E47" s="5">
        <f>E315</f>
        <v>0</v>
      </c>
      <c r="F47" s="5">
        <f>F315</f>
        <v>0</v>
      </c>
      <c r="G47" s="5">
        <f t="shared" si="19"/>
        <v>0</v>
      </c>
      <c r="H47" s="5">
        <f t="shared" si="19"/>
        <v>0</v>
      </c>
      <c r="I47" s="5">
        <f t="shared" si="19"/>
        <v>0</v>
      </c>
    </row>
    <row r="48" spans="1:9" ht="12.75">
      <c r="A48" s="7" t="s">
        <v>201</v>
      </c>
      <c r="B48" s="4" t="s">
        <v>202</v>
      </c>
      <c r="C48" s="5">
        <f>C434</f>
        <v>0</v>
      </c>
      <c r="D48" s="5">
        <f>D434</f>
        <v>36005000</v>
      </c>
      <c r="E48" s="5">
        <f t="shared" si="1"/>
        <v>0</v>
      </c>
      <c r="F48" s="5">
        <f>F434</f>
        <v>36005000</v>
      </c>
      <c r="G48" s="5">
        <f aca="true" t="shared" si="20" ref="G48:I49">G434</f>
        <v>52899000</v>
      </c>
      <c r="H48" s="5">
        <f t="shared" si="20"/>
        <v>52899000</v>
      </c>
      <c r="I48" s="5">
        <f t="shared" si="20"/>
        <v>52899000</v>
      </c>
    </row>
    <row r="49" spans="1:9" ht="38.25">
      <c r="A49" s="7" t="s">
        <v>203</v>
      </c>
      <c r="B49" s="4" t="s">
        <v>204</v>
      </c>
      <c r="C49" s="5">
        <f>C435</f>
        <v>0</v>
      </c>
      <c r="D49" s="5">
        <f>D435</f>
        <v>14335000</v>
      </c>
      <c r="E49" s="5">
        <f t="shared" si="1"/>
        <v>0</v>
      </c>
      <c r="F49" s="5">
        <f>F435</f>
        <v>14335000</v>
      </c>
      <c r="G49" s="5">
        <f t="shared" si="20"/>
        <v>0</v>
      </c>
      <c r="H49" s="5">
        <f t="shared" si="20"/>
        <v>0</v>
      </c>
      <c r="I49" s="5">
        <f t="shared" si="20"/>
        <v>0</v>
      </c>
    </row>
    <row r="50" spans="1:9" ht="25.5">
      <c r="A50" s="7" t="s">
        <v>205</v>
      </c>
      <c r="B50" s="4" t="s">
        <v>206</v>
      </c>
      <c r="C50" s="5">
        <f>C316</f>
        <v>0</v>
      </c>
      <c r="D50" s="5">
        <f>D316</f>
        <v>76000</v>
      </c>
      <c r="E50" s="5">
        <f t="shared" si="1"/>
        <v>0</v>
      </c>
      <c r="F50" s="5">
        <f>F316</f>
        <v>76000</v>
      </c>
      <c r="G50" s="5">
        <f>G316</f>
        <v>0</v>
      </c>
      <c r="H50" s="5">
        <f>H316</f>
        <v>0</v>
      </c>
      <c r="I50" s="5">
        <f>I316</f>
        <v>0</v>
      </c>
    </row>
    <row r="51" spans="1:9" ht="12.75">
      <c r="A51" s="7" t="s">
        <v>207</v>
      </c>
      <c r="B51" s="4" t="s">
        <v>208</v>
      </c>
      <c r="C51" s="5">
        <f>C52</f>
        <v>0</v>
      </c>
      <c r="D51" s="5">
        <f>D52</f>
        <v>0</v>
      </c>
      <c r="E51" s="5">
        <f t="shared" si="1"/>
        <v>0</v>
      </c>
      <c r="F51" s="5">
        <f>F52</f>
        <v>0</v>
      </c>
      <c r="G51" s="5">
        <f>G52</f>
        <v>0</v>
      </c>
      <c r="H51" s="5">
        <f>H52</f>
        <v>0</v>
      </c>
      <c r="I51" s="5">
        <f>I52</f>
        <v>0</v>
      </c>
    </row>
    <row r="52" spans="1:9" ht="25.5">
      <c r="A52" s="7" t="s">
        <v>209</v>
      </c>
      <c r="B52" s="4" t="s">
        <v>210</v>
      </c>
      <c r="C52" s="5">
        <f>C437</f>
        <v>0</v>
      </c>
      <c r="D52" s="5">
        <f>D437</f>
        <v>0</v>
      </c>
      <c r="E52" s="5">
        <f t="shared" si="1"/>
        <v>0</v>
      </c>
      <c r="F52" s="5">
        <f>F437</f>
        <v>0</v>
      </c>
      <c r="G52" s="5">
        <f>G437</f>
        <v>0</v>
      </c>
      <c r="H52" s="5">
        <f>H437</f>
        <v>0</v>
      </c>
      <c r="I52" s="5">
        <f>I437</f>
        <v>0</v>
      </c>
    </row>
    <row r="53" spans="1:9" ht="25.5">
      <c r="A53" s="7" t="s">
        <v>211</v>
      </c>
      <c r="B53" s="4" t="s">
        <v>212</v>
      </c>
      <c r="C53" s="5">
        <f>C54+C57</f>
        <v>0</v>
      </c>
      <c r="D53" s="5">
        <f>D54+D57</f>
        <v>94435000</v>
      </c>
      <c r="E53" s="5">
        <f t="shared" si="1"/>
        <v>0</v>
      </c>
      <c r="F53" s="5">
        <f>F54+F57</f>
        <v>94435000</v>
      </c>
      <c r="G53" s="5">
        <f>G54+G57</f>
        <v>0</v>
      </c>
      <c r="H53" s="5">
        <f>H54+H57</f>
        <v>0</v>
      </c>
      <c r="I53" s="5">
        <f>I54+I57</f>
        <v>0</v>
      </c>
    </row>
    <row r="54" spans="1:9" ht="12.75">
      <c r="A54" s="7" t="s">
        <v>213</v>
      </c>
      <c r="B54" s="4" t="s">
        <v>214</v>
      </c>
      <c r="C54" s="5">
        <f aca="true" t="shared" si="21" ref="C54:I54">C55+C56</f>
        <v>0</v>
      </c>
      <c r="D54" s="5">
        <f>D55+D56</f>
        <v>92529000</v>
      </c>
      <c r="E54" s="5">
        <f t="shared" si="21"/>
        <v>0</v>
      </c>
      <c r="F54" s="5">
        <f>F55+F56</f>
        <v>92529000</v>
      </c>
      <c r="G54" s="5">
        <f t="shared" si="21"/>
        <v>0</v>
      </c>
      <c r="H54" s="5">
        <f t="shared" si="21"/>
        <v>0</v>
      </c>
      <c r="I54" s="5">
        <f t="shared" si="21"/>
        <v>0</v>
      </c>
    </row>
    <row r="55" spans="1:9" ht="12.75">
      <c r="A55" s="7" t="s">
        <v>215</v>
      </c>
      <c r="B55" s="4" t="s">
        <v>216</v>
      </c>
      <c r="C55" s="5">
        <f>C440</f>
        <v>0</v>
      </c>
      <c r="D55" s="5">
        <f>D440</f>
        <v>92529000</v>
      </c>
      <c r="E55" s="5">
        <f t="shared" si="1"/>
        <v>0</v>
      </c>
      <c r="F55" s="5">
        <f>F440</f>
        <v>92529000</v>
      </c>
      <c r="G55" s="5">
        <f aca="true" t="shared" si="22" ref="G55:I56">G440</f>
        <v>0</v>
      </c>
      <c r="H55" s="5">
        <f t="shared" si="22"/>
        <v>0</v>
      </c>
      <c r="I55" s="5">
        <f t="shared" si="22"/>
        <v>0</v>
      </c>
    </row>
    <row r="56" spans="1:9" ht="12.75">
      <c r="A56" s="7" t="s">
        <v>396</v>
      </c>
      <c r="B56" s="4" t="s">
        <v>398</v>
      </c>
      <c r="C56" s="5">
        <f>C441</f>
        <v>0</v>
      </c>
      <c r="D56" s="5">
        <f>D441</f>
        <v>0</v>
      </c>
      <c r="E56" s="5">
        <f>E441</f>
        <v>0</v>
      </c>
      <c r="F56" s="5">
        <f>F441</f>
        <v>0</v>
      </c>
      <c r="G56" s="5">
        <f t="shared" si="22"/>
        <v>0</v>
      </c>
      <c r="H56" s="5">
        <f t="shared" si="22"/>
        <v>0</v>
      </c>
      <c r="I56" s="5">
        <f t="shared" si="22"/>
        <v>0</v>
      </c>
    </row>
    <row r="57" spans="1:9" ht="12.75">
      <c r="A57" s="7" t="s">
        <v>217</v>
      </c>
      <c r="B57" s="4" t="s">
        <v>218</v>
      </c>
      <c r="C57" s="5">
        <f aca="true" t="shared" si="23" ref="C57:I57">C58+C59</f>
        <v>0</v>
      </c>
      <c r="D57" s="5">
        <f>D58+D59</f>
        <v>1906000</v>
      </c>
      <c r="E57" s="5">
        <f t="shared" si="23"/>
        <v>0</v>
      </c>
      <c r="F57" s="5">
        <f>F58+F59</f>
        <v>1906000</v>
      </c>
      <c r="G57" s="5">
        <f t="shared" si="23"/>
        <v>0</v>
      </c>
      <c r="H57" s="5">
        <f t="shared" si="23"/>
        <v>0</v>
      </c>
      <c r="I57" s="5">
        <f t="shared" si="23"/>
        <v>0</v>
      </c>
    </row>
    <row r="58" spans="1:9" ht="12.75">
      <c r="A58" s="7" t="s">
        <v>215</v>
      </c>
      <c r="B58" s="4" t="s">
        <v>219</v>
      </c>
      <c r="C58" s="5">
        <f>C443</f>
        <v>0</v>
      </c>
      <c r="D58" s="5">
        <f>D443</f>
        <v>1906000</v>
      </c>
      <c r="E58" s="5">
        <f t="shared" si="1"/>
        <v>0</v>
      </c>
      <c r="F58" s="5">
        <f>F443</f>
        <v>1906000</v>
      </c>
      <c r="G58" s="5">
        <f aca="true" t="shared" si="24" ref="G58:I59">G443</f>
        <v>0</v>
      </c>
      <c r="H58" s="5">
        <f t="shared" si="24"/>
        <v>0</v>
      </c>
      <c r="I58" s="5">
        <f t="shared" si="24"/>
        <v>0</v>
      </c>
    </row>
    <row r="59" spans="1:9" ht="12.75">
      <c r="A59" s="7" t="s">
        <v>396</v>
      </c>
      <c r="B59" s="4" t="s">
        <v>397</v>
      </c>
      <c r="C59" s="5">
        <f>C444</f>
        <v>0</v>
      </c>
      <c r="D59" s="5">
        <f>D444</f>
        <v>0</v>
      </c>
      <c r="E59" s="5">
        <f>E444</f>
        <v>0</v>
      </c>
      <c r="F59" s="5">
        <f>F444</f>
        <v>0</v>
      </c>
      <c r="G59" s="5">
        <f t="shared" si="24"/>
        <v>0</v>
      </c>
      <c r="H59" s="5">
        <f t="shared" si="24"/>
        <v>0</v>
      </c>
      <c r="I59" s="5">
        <f t="shared" si="24"/>
        <v>0</v>
      </c>
    </row>
    <row r="60" spans="1:9" ht="12.75">
      <c r="A60" s="7" t="s">
        <v>220</v>
      </c>
      <c r="B60" s="4" t="s">
        <v>221</v>
      </c>
      <c r="C60" s="5">
        <f>C81+C96+C104+C114+C126+C144+C176+C207+C212+C229+C232+C262+C62</f>
        <v>10000000</v>
      </c>
      <c r="D60" s="5">
        <f>D81+D96+D104+D114+D126+D144+D176+D207+D212+D229+D232+D262+D62</f>
        <v>573351000</v>
      </c>
      <c r="E60" s="5">
        <f t="shared" si="1"/>
        <v>0</v>
      </c>
      <c r="F60" s="5">
        <f>F81+F96+F104+F114+F126+F144+F176+F207+F212+F229+F232+F262+F62</f>
        <v>573351000</v>
      </c>
      <c r="G60" s="5">
        <f>G81+G96+G104+G114+G126+G144+G176+G207+G212+G229+G232+G262+G62</f>
        <v>376887000</v>
      </c>
      <c r="H60" s="5">
        <f>H81+H96+H104+H114+H126+H144+H176+H207+H212+H229+H232+H262+H62</f>
        <v>323535000</v>
      </c>
      <c r="I60" s="5">
        <f>I81+I96+I104+I114+I126+I144+I176+I207+I212+I229+I232+I262+I62</f>
        <v>321446000</v>
      </c>
    </row>
    <row r="61" spans="1:9" ht="12.75">
      <c r="A61" s="7" t="s">
        <v>303</v>
      </c>
      <c r="B61" s="4" t="s">
        <v>304</v>
      </c>
      <c r="C61" s="5">
        <f>C62+C81+C96</f>
        <v>0</v>
      </c>
      <c r="D61" s="5">
        <f>D62+D81+D96</f>
        <v>38760000</v>
      </c>
      <c r="E61" s="5">
        <f t="shared" si="1"/>
        <v>315000</v>
      </c>
      <c r="F61" s="5">
        <f>F62+F81+F96</f>
        <v>39075000</v>
      </c>
      <c r="G61" s="5">
        <f>G62+G81+G96</f>
        <v>43610000</v>
      </c>
      <c r="H61" s="5">
        <f>H62+H81+H96</f>
        <v>43610000</v>
      </c>
      <c r="I61" s="5">
        <f>I62+I81+I96</f>
        <v>41810000</v>
      </c>
    </row>
    <row r="62" spans="1:9" ht="12.75">
      <c r="A62" s="7" t="s">
        <v>305</v>
      </c>
      <c r="B62" s="4" t="s">
        <v>279</v>
      </c>
      <c r="C62" s="5">
        <f>C63+C68</f>
        <v>0</v>
      </c>
      <c r="D62" s="5">
        <f>D63+D68</f>
        <v>27678000</v>
      </c>
      <c r="E62" s="5">
        <f t="shared" si="1"/>
        <v>315000</v>
      </c>
      <c r="F62" s="5">
        <f>F63+F68</f>
        <v>27993000</v>
      </c>
      <c r="G62" s="5">
        <f>G63+G68</f>
        <v>32527000</v>
      </c>
      <c r="H62" s="5">
        <f>H63+H68</f>
        <v>32527000</v>
      </c>
      <c r="I62" s="5">
        <f>I63+I68</f>
        <v>30727000</v>
      </c>
    </row>
    <row r="63" spans="1:9" ht="12.75">
      <c r="A63" s="7" t="s">
        <v>222</v>
      </c>
      <c r="B63" s="4" t="s">
        <v>223</v>
      </c>
      <c r="C63" s="5">
        <f>C64+C65+C66</f>
        <v>0</v>
      </c>
      <c r="D63" s="5">
        <f>D64+D65+D66</f>
        <v>21444000</v>
      </c>
      <c r="E63" s="5">
        <f t="shared" si="1"/>
        <v>300000</v>
      </c>
      <c r="F63" s="5">
        <f>F64+F65+F66</f>
        <v>21744000</v>
      </c>
      <c r="G63" s="5">
        <f>G64+G65+G66</f>
        <v>27979000</v>
      </c>
      <c r="H63" s="5">
        <f>H64+H65+H66</f>
        <v>27979000</v>
      </c>
      <c r="I63" s="5">
        <f>I64+I65+I66</f>
        <v>26179000</v>
      </c>
    </row>
    <row r="64" spans="1:9" ht="12.75">
      <c r="A64" s="7" t="s">
        <v>79</v>
      </c>
      <c r="B64" s="4" t="s">
        <v>80</v>
      </c>
      <c r="C64" s="5">
        <f>C321</f>
        <v>0</v>
      </c>
      <c r="D64" s="5">
        <f>D321</f>
        <v>16313000</v>
      </c>
      <c r="E64" s="5">
        <f t="shared" si="1"/>
        <v>0</v>
      </c>
      <c r="F64" s="5">
        <f>F321</f>
        <v>16313000</v>
      </c>
      <c r="G64" s="5">
        <f aca="true" t="shared" si="25" ref="G64:I65">G321</f>
        <v>20250000</v>
      </c>
      <c r="H64" s="5">
        <f t="shared" si="25"/>
        <v>20250000</v>
      </c>
      <c r="I64" s="5">
        <f t="shared" si="25"/>
        <v>18450000</v>
      </c>
    </row>
    <row r="65" spans="1:9" ht="25.5">
      <c r="A65" s="7" t="s">
        <v>81</v>
      </c>
      <c r="B65" s="4" t="s">
        <v>82</v>
      </c>
      <c r="C65" s="5">
        <f>C322</f>
        <v>0</v>
      </c>
      <c r="D65" s="5">
        <f>D322</f>
        <v>4971000</v>
      </c>
      <c r="E65" s="5">
        <f t="shared" si="1"/>
        <v>300000</v>
      </c>
      <c r="F65" s="5">
        <f>F322</f>
        <v>5271000</v>
      </c>
      <c r="G65" s="5">
        <f t="shared" si="25"/>
        <v>7573000</v>
      </c>
      <c r="H65" s="5">
        <f t="shared" si="25"/>
        <v>7573000</v>
      </c>
      <c r="I65" s="5">
        <f t="shared" si="25"/>
        <v>7573000</v>
      </c>
    </row>
    <row r="66" spans="1:9" ht="25.5">
      <c r="A66" s="7" t="s">
        <v>83</v>
      </c>
      <c r="B66" s="4" t="s">
        <v>84</v>
      </c>
      <c r="C66" s="5">
        <f>C67</f>
        <v>0</v>
      </c>
      <c r="D66" s="5">
        <f>D67</f>
        <v>160000</v>
      </c>
      <c r="E66" s="5">
        <f t="shared" si="1"/>
        <v>0</v>
      </c>
      <c r="F66" s="5">
        <f>F67</f>
        <v>160000</v>
      </c>
      <c r="G66" s="5">
        <f>G67</f>
        <v>156000</v>
      </c>
      <c r="H66" s="5">
        <f>H67</f>
        <v>156000</v>
      </c>
      <c r="I66" s="5">
        <f>I67</f>
        <v>156000</v>
      </c>
    </row>
    <row r="67" spans="1:9" ht="12.75">
      <c r="A67" s="7" t="s">
        <v>87</v>
      </c>
      <c r="B67" s="4" t="s">
        <v>88</v>
      </c>
      <c r="C67" s="5">
        <f>C324</f>
        <v>0</v>
      </c>
      <c r="D67" s="5">
        <f>D324</f>
        <v>160000</v>
      </c>
      <c r="E67" s="5">
        <f t="shared" si="1"/>
        <v>0</v>
      </c>
      <c r="F67" s="5">
        <f>F324</f>
        <v>160000</v>
      </c>
      <c r="G67" s="5">
        <f>G324</f>
        <v>156000</v>
      </c>
      <c r="H67" s="5">
        <f>H324</f>
        <v>156000</v>
      </c>
      <c r="I67" s="5">
        <f>I324</f>
        <v>156000</v>
      </c>
    </row>
    <row r="68" spans="1:9" ht="12.75">
      <c r="A68" s="7" t="s">
        <v>275</v>
      </c>
      <c r="B68" s="4" t="s">
        <v>90</v>
      </c>
      <c r="C68" s="5">
        <f>C69+C77</f>
        <v>0</v>
      </c>
      <c r="D68" s="5">
        <f>D69+D77</f>
        <v>6234000</v>
      </c>
      <c r="E68" s="5">
        <f t="shared" si="1"/>
        <v>15000</v>
      </c>
      <c r="F68" s="5">
        <f>F69+F77</f>
        <v>6249000</v>
      </c>
      <c r="G68" s="5">
        <f>G69+G77</f>
        <v>4548000</v>
      </c>
      <c r="H68" s="5">
        <f>H69+H77</f>
        <v>4548000</v>
      </c>
      <c r="I68" s="5">
        <f>I69+I77</f>
        <v>4548000</v>
      </c>
    </row>
    <row r="69" spans="1:9" ht="25.5">
      <c r="A69" s="7" t="s">
        <v>91</v>
      </c>
      <c r="B69" s="4" t="s">
        <v>92</v>
      </c>
      <c r="C69" s="5">
        <f>C70+C73</f>
        <v>0</v>
      </c>
      <c r="D69" s="5">
        <f>D70+D73</f>
        <v>1219000</v>
      </c>
      <c r="E69" s="5">
        <f t="shared" si="1"/>
        <v>0</v>
      </c>
      <c r="F69" s="5">
        <f>F70+F73</f>
        <v>1219000</v>
      </c>
      <c r="G69" s="5">
        <f>G70+G73</f>
        <v>0</v>
      </c>
      <c r="H69" s="5">
        <f>H70+H73</f>
        <v>0</v>
      </c>
      <c r="I69" s="5">
        <f>I70+I73</f>
        <v>0</v>
      </c>
    </row>
    <row r="70" spans="1:9" ht="12.75">
      <c r="A70" s="7" t="s">
        <v>93</v>
      </c>
      <c r="B70" s="4" t="s">
        <v>94</v>
      </c>
      <c r="C70" s="5">
        <f>C71+C72</f>
        <v>0</v>
      </c>
      <c r="D70" s="5">
        <f>D71+D72</f>
        <v>0</v>
      </c>
      <c r="E70" s="5">
        <f t="shared" si="1"/>
        <v>0</v>
      </c>
      <c r="F70" s="5">
        <f>F71+F72</f>
        <v>0</v>
      </c>
      <c r="G70" s="5">
        <f>G71+G72</f>
        <v>0</v>
      </c>
      <c r="H70" s="5">
        <f>H71+H72</f>
        <v>0</v>
      </c>
      <c r="I70" s="5">
        <f>I71+I72</f>
        <v>0</v>
      </c>
    </row>
    <row r="71" spans="1:9" ht="12.75">
      <c r="A71" s="7" t="s">
        <v>95</v>
      </c>
      <c r="B71" s="4" t="s">
        <v>96</v>
      </c>
      <c r="C71" s="5">
        <f>C451</f>
        <v>0</v>
      </c>
      <c r="D71" s="5">
        <f>D451</f>
        <v>0</v>
      </c>
      <c r="E71" s="5">
        <f t="shared" si="1"/>
        <v>0</v>
      </c>
      <c r="F71" s="5">
        <f>F451</f>
        <v>0</v>
      </c>
      <c r="G71" s="5">
        <f aca="true" t="shared" si="26" ref="G71:I72">G451</f>
        <v>0</v>
      </c>
      <c r="H71" s="5">
        <f t="shared" si="26"/>
        <v>0</v>
      </c>
      <c r="I71" s="5">
        <f t="shared" si="26"/>
        <v>0</v>
      </c>
    </row>
    <row r="72" spans="1:9" ht="12.75">
      <c r="A72" s="7" t="s">
        <v>97</v>
      </c>
      <c r="B72" s="4" t="s">
        <v>98</v>
      </c>
      <c r="C72" s="5">
        <f>C452</f>
        <v>0</v>
      </c>
      <c r="D72" s="5">
        <f>D452</f>
        <v>0</v>
      </c>
      <c r="E72" s="5">
        <f t="shared" si="1"/>
        <v>0</v>
      </c>
      <c r="F72" s="5">
        <f>F452</f>
        <v>0</v>
      </c>
      <c r="G72" s="5">
        <f t="shared" si="26"/>
        <v>0</v>
      </c>
      <c r="H72" s="5">
        <f t="shared" si="26"/>
        <v>0</v>
      </c>
      <c r="I72" s="5">
        <f t="shared" si="26"/>
        <v>0</v>
      </c>
    </row>
    <row r="73" spans="1:9" ht="12.75">
      <c r="A73" s="7" t="s">
        <v>299</v>
      </c>
      <c r="B73" s="4" t="s">
        <v>300</v>
      </c>
      <c r="C73" s="5">
        <f>C74+C75</f>
        <v>0</v>
      </c>
      <c r="D73" s="5">
        <f aca="true" t="shared" si="27" ref="D73:I73">D74+D75+D76</f>
        <v>1219000</v>
      </c>
      <c r="E73" s="5">
        <f t="shared" si="27"/>
        <v>0</v>
      </c>
      <c r="F73" s="5">
        <f t="shared" si="27"/>
        <v>1219000</v>
      </c>
      <c r="G73" s="5">
        <f t="shared" si="27"/>
        <v>0</v>
      </c>
      <c r="H73" s="5">
        <f t="shared" si="27"/>
        <v>0</v>
      </c>
      <c r="I73" s="5">
        <f t="shared" si="27"/>
        <v>0</v>
      </c>
    </row>
    <row r="74" spans="1:9" ht="12.75">
      <c r="A74" s="7" t="s">
        <v>95</v>
      </c>
      <c r="B74" s="4" t="s">
        <v>301</v>
      </c>
      <c r="C74" s="5">
        <f>C454</f>
        <v>0</v>
      </c>
      <c r="D74" s="5">
        <f>D454</f>
        <v>180000</v>
      </c>
      <c r="E74" s="5">
        <f t="shared" si="1"/>
        <v>0</v>
      </c>
      <c r="F74" s="5">
        <f>F454</f>
        <v>180000</v>
      </c>
      <c r="G74" s="5">
        <f aca="true" t="shared" si="28" ref="G74:I75">G454</f>
        <v>0</v>
      </c>
      <c r="H74" s="5">
        <f t="shared" si="28"/>
        <v>0</v>
      </c>
      <c r="I74" s="5">
        <f t="shared" si="28"/>
        <v>0</v>
      </c>
    </row>
    <row r="75" spans="1:9" ht="12.75">
      <c r="A75" s="7" t="s">
        <v>97</v>
      </c>
      <c r="B75" s="4" t="s">
        <v>302</v>
      </c>
      <c r="C75" s="5">
        <f>C455</f>
        <v>0</v>
      </c>
      <c r="D75" s="5">
        <f>D455</f>
        <v>1017000</v>
      </c>
      <c r="E75" s="5">
        <f t="shared" si="1"/>
        <v>0</v>
      </c>
      <c r="F75" s="5">
        <f>F455</f>
        <v>1017000</v>
      </c>
      <c r="G75" s="5">
        <f t="shared" si="28"/>
        <v>0</v>
      </c>
      <c r="H75" s="5">
        <f t="shared" si="28"/>
        <v>0</v>
      </c>
      <c r="I75" s="5">
        <f t="shared" si="28"/>
        <v>0</v>
      </c>
    </row>
    <row r="76" spans="1:9" ht="12.75">
      <c r="A76" s="7" t="s">
        <v>296</v>
      </c>
      <c r="B76" s="4" t="s">
        <v>407</v>
      </c>
      <c r="C76" s="5"/>
      <c r="D76" s="5">
        <f>D456</f>
        <v>22000</v>
      </c>
      <c r="E76" s="5"/>
      <c r="F76" s="5">
        <f>F456</f>
        <v>22000</v>
      </c>
      <c r="G76" s="5"/>
      <c r="H76" s="5"/>
      <c r="I76" s="5"/>
    </row>
    <row r="77" spans="1:9" ht="12.75">
      <c r="A77" s="7" t="s">
        <v>99</v>
      </c>
      <c r="B77" s="4" t="s">
        <v>100</v>
      </c>
      <c r="C77" s="5">
        <f aca="true" t="shared" si="29" ref="C77:I79">C78</f>
        <v>0</v>
      </c>
      <c r="D77" s="5">
        <f t="shared" si="29"/>
        <v>5015000</v>
      </c>
      <c r="E77" s="5">
        <f t="shared" si="1"/>
        <v>15000</v>
      </c>
      <c r="F77" s="5">
        <f t="shared" si="29"/>
        <v>5030000</v>
      </c>
      <c r="G77" s="5">
        <f t="shared" si="29"/>
        <v>4548000</v>
      </c>
      <c r="H77" s="5">
        <f t="shared" si="29"/>
        <v>4548000</v>
      </c>
      <c r="I77" s="5">
        <f t="shared" si="29"/>
        <v>4548000</v>
      </c>
    </row>
    <row r="78" spans="1:9" ht="12.75">
      <c r="A78" s="7" t="s">
        <v>101</v>
      </c>
      <c r="B78" s="4" t="s">
        <v>102</v>
      </c>
      <c r="C78" s="5">
        <f t="shared" si="29"/>
        <v>0</v>
      </c>
      <c r="D78" s="5">
        <f t="shared" si="29"/>
        <v>5015000</v>
      </c>
      <c r="E78" s="5">
        <f t="shared" si="1"/>
        <v>15000</v>
      </c>
      <c r="F78" s="5">
        <f t="shared" si="29"/>
        <v>5030000</v>
      </c>
      <c r="G78" s="5">
        <f t="shared" si="29"/>
        <v>4548000</v>
      </c>
      <c r="H78" s="5">
        <f t="shared" si="29"/>
        <v>4548000</v>
      </c>
      <c r="I78" s="5">
        <f t="shared" si="29"/>
        <v>4548000</v>
      </c>
    </row>
    <row r="79" spans="1:9" ht="12.75">
      <c r="A79" s="7" t="s">
        <v>103</v>
      </c>
      <c r="B79" s="4" t="s">
        <v>104</v>
      </c>
      <c r="C79" s="5">
        <f t="shared" si="29"/>
        <v>0</v>
      </c>
      <c r="D79" s="5">
        <f t="shared" si="29"/>
        <v>5015000</v>
      </c>
      <c r="E79" s="5">
        <f aca="true" t="shared" si="30" ref="E79:E143">F79-D79</f>
        <v>15000</v>
      </c>
      <c r="F79" s="5">
        <f t="shared" si="29"/>
        <v>5030000</v>
      </c>
      <c r="G79" s="5">
        <f t="shared" si="29"/>
        <v>4548000</v>
      </c>
      <c r="H79" s="5">
        <f t="shared" si="29"/>
        <v>4548000</v>
      </c>
      <c r="I79" s="5">
        <f t="shared" si="29"/>
        <v>4548000</v>
      </c>
    </row>
    <row r="80" spans="1:9" ht="12.75">
      <c r="A80" s="7" t="s">
        <v>111</v>
      </c>
      <c r="B80" s="4" t="s">
        <v>112</v>
      </c>
      <c r="C80" s="5">
        <f>C460</f>
        <v>0</v>
      </c>
      <c r="D80" s="5">
        <f>D460</f>
        <v>5015000</v>
      </c>
      <c r="E80" s="5">
        <f t="shared" si="30"/>
        <v>15000</v>
      </c>
      <c r="F80" s="5">
        <f>F460</f>
        <v>5030000</v>
      </c>
      <c r="G80" s="5">
        <f>G460</f>
        <v>4548000</v>
      </c>
      <c r="H80" s="5">
        <f>H460</f>
        <v>4548000</v>
      </c>
      <c r="I80" s="5">
        <f>I460</f>
        <v>4548000</v>
      </c>
    </row>
    <row r="81" spans="1:9" ht="12.75">
      <c r="A81" s="7" t="s">
        <v>306</v>
      </c>
      <c r="B81" s="4" t="s">
        <v>307</v>
      </c>
      <c r="C81" s="5">
        <f>C82+C88</f>
        <v>0</v>
      </c>
      <c r="D81" s="5">
        <f>D82+D88</f>
        <v>9682000</v>
      </c>
      <c r="E81" s="5">
        <f t="shared" si="30"/>
        <v>0</v>
      </c>
      <c r="F81" s="5">
        <f>F82+F88</f>
        <v>9682000</v>
      </c>
      <c r="G81" s="5">
        <f>G82+G88</f>
        <v>9383000</v>
      </c>
      <c r="H81" s="5">
        <f>H82+H88</f>
        <v>9383000</v>
      </c>
      <c r="I81" s="5">
        <f>I82+I88</f>
        <v>9383000</v>
      </c>
    </row>
    <row r="82" spans="1:9" ht="12.75">
      <c r="A82" s="7" t="s">
        <v>222</v>
      </c>
      <c r="B82" s="4" t="s">
        <v>223</v>
      </c>
      <c r="C82" s="5">
        <f>C83+C84+C85</f>
        <v>0</v>
      </c>
      <c r="D82" s="5">
        <f>D83+D84+D85</f>
        <v>9666000</v>
      </c>
      <c r="E82" s="5">
        <f t="shared" si="30"/>
        <v>0</v>
      </c>
      <c r="F82" s="5">
        <f>F83+F84+F85</f>
        <v>9666000</v>
      </c>
      <c r="G82" s="5">
        <f>G83+G84+G85</f>
        <v>9383000</v>
      </c>
      <c r="H82" s="5">
        <f>H83+H84+H85</f>
        <v>9383000</v>
      </c>
      <c r="I82" s="5">
        <f>I83+I84+I85</f>
        <v>9383000</v>
      </c>
    </row>
    <row r="83" spans="1:9" ht="12.75">
      <c r="A83" s="7" t="s">
        <v>79</v>
      </c>
      <c r="B83" s="4" t="s">
        <v>80</v>
      </c>
      <c r="C83" s="5">
        <f>C327</f>
        <v>0</v>
      </c>
      <c r="D83" s="5">
        <f>D327</f>
        <v>733000</v>
      </c>
      <c r="E83" s="5">
        <f t="shared" si="30"/>
        <v>0</v>
      </c>
      <c r="F83" s="5">
        <f>F327</f>
        <v>733000</v>
      </c>
      <c r="G83" s="5">
        <f aca="true" t="shared" si="31" ref="G83:I84">G327</f>
        <v>733000</v>
      </c>
      <c r="H83" s="5">
        <f t="shared" si="31"/>
        <v>733000</v>
      </c>
      <c r="I83" s="5">
        <f t="shared" si="31"/>
        <v>733000</v>
      </c>
    </row>
    <row r="84" spans="1:9" ht="25.5">
      <c r="A84" s="7" t="s">
        <v>81</v>
      </c>
      <c r="B84" s="4" t="s">
        <v>82</v>
      </c>
      <c r="C84" s="5">
        <f>C328</f>
        <v>0</v>
      </c>
      <c r="D84" s="5">
        <f>D328</f>
        <v>745000</v>
      </c>
      <c r="E84" s="5">
        <f t="shared" si="30"/>
        <v>0</v>
      </c>
      <c r="F84" s="5">
        <f>F328</f>
        <v>745000</v>
      </c>
      <c r="G84" s="5">
        <f t="shared" si="31"/>
        <v>550000</v>
      </c>
      <c r="H84" s="5">
        <f t="shared" si="31"/>
        <v>550000</v>
      </c>
      <c r="I84" s="5">
        <f t="shared" si="31"/>
        <v>550000</v>
      </c>
    </row>
    <row r="85" spans="1:9" ht="12.75">
      <c r="A85" s="7" t="s">
        <v>233</v>
      </c>
      <c r="B85" s="4" t="s">
        <v>234</v>
      </c>
      <c r="C85" s="5">
        <f>C86</f>
        <v>0</v>
      </c>
      <c r="D85" s="5">
        <f>D86</f>
        <v>8188000</v>
      </c>
      <c r="E85" s="5">
        <f t="shared" si="30"/>
        <v>0</v>
      </c>
      <c r="F85" s="5">
        <f>F86</f>
        <v>8188000</v>
      </c>
      <c r="G85" s="5">
        <f aca="true" t="shared" si="32" ref="G85:I86">G86</f>
        <v>8100000</v>
      </c>
      <c r="H85" s="5">
        <f t="shared" si="32"/>
        <v>8100000</v>
      </c>
      <c r="I85" s="5">
        <f t="shared" si="32"/>
        <v>8100000</v>
      </c>
    </row>
    <row r="86" spans="1:9" ht="38.25">
      <c r="A86" s="7" t="s">
        <v>235</v>
      </c>
      <c r="B86" s="4" t="s">
        <v>236</v>
      </c>
      <c r="C86" s="5">
        <f>C87</f>
        <v>0</v>
      </c>
      <c r="D86" s="5">
        <f>D87</f>
        <v>8188000</v>
      </c>
      <c r="E86" s="5">
        <f t="shared" si="30"/>
        <v>0</v>
      </c>
      <c r="F86" s="5">
        <f>F87</f>
        <v>8188000</v>
      </c>
      <c r="G86" s="5">
        <f t="shared" si="32"/>
        <v>8100000</v>
      </c>
      <c r="H86" s="5">
        <f t="shared" si="32"/>
        <v>8100000</v>
      </c>
      <c r="I86" s="5">
        <f t="shared" si="32"/>
        <v>8100000</v>
      </c>
    </row>
    <row r="87" spans="1:9" ht="12.75">
      <c r="A87" s="7" t="s">
        <v>237</v>
      </c>
      <c r="B87" s="4" t="s">
        <v>238</v>
      </c>
      <c r="C87" s="5">
        <f aca="true" t="shared" si="33" ref="C87:I87">C331</f>
        <v>0</v>
      </c>
      <c r="D87" s="5">
        <f>D331</f>
        <v>8188000</v>
      </c>
      <c r="E87" s="5">
        <f t="shared" si="33"/>
        <v>0</v>
      </c>
      <c r="F87" s="5">
        <f>F331</f>
        <v>8188000</v>
      </c>
      <c r="G87" s="5">
        <f t="shared" si="33"/>
        <v>8100000</v>
      </c>
      <c r="H87" s="5">
        <f t="shared" si="33"/>
        <v>8100000</v>
      </c>
      <c r="I87" s="5">
        <f t="shared" si="33"/>
        <v>8100000</v>
      </c>
    </row>
    <row r="88" spans="1:9" ht="12.75">
      <c r="A88" s="7" t="s">
        <v>275</v>
      </c>
      <c r="B88" s="4" t="s">
        <v>90</v>
      </c>
      <c r="C88" s="5">
        <f>C89+C92</f>
        <v>0</v>
      </c>
      <c r="D88" s="5">
        <f>D89+D92</f>
        <v>16000</v>
      </c>
      <c r="E88" s="5">
        <f t="shared" si="30"/>
        <v>0</v>
      </c>
      <c r="F88" s="5">
        <f>F89+F92</f>
        <v>16000</v>
      </c>
      <c r="G88" s="5">
        <f>G89+G92</f>
        <v>0</v>
      </c>
      <c r="H88" s="5">
        <f>H89+H92</f>
        <v>0</v>
      </c>
      <c r="I88" s="5">
        <f>I89+I92</f>
        <v>0</v>
      </c>
    </row>
    <row r="89" spans="1:9" ht="12.75">
      <c r="A89" s="7" t="s">
        <v>276</v>
      </c>
      <c r="B89" s="4" t="s">
        <v>277</v>
      </c>
      <c r="C89" s="5">
        <f>C90</f>
        <v>0</v>
      </c>
      <c r="D89" s="5">
        <f>D90</f>
        <v>16000</v>
      </c>
      <c r="E89" s="5">
        <f t="shared" si="30"/>
        <v>0</v>
      </c>
      <c r="F89" s="5">
        <f>F90</f>
        <v>16000</v>
      </c>
      <c r="G89" s="5">
        <f aca="true" t="shared" si="34" ref="G89:I90">G90</f>
        <v>0</v>
      </c>
      <c r="H89" s="5">
        <f t="shared" si="34"/>
        <v>0</v>
      </c>
      <c r="I89" s="5">
        <f t="shared" si="34"/>
        <v>0</v>
      </c>
    </row>
    <row r="90" spans="1:9" ht="12.75">
      <c r="A90" s="7" t="s">
        <v>278</v>
      </c>
      <c r="B90" s="4" t="s">
        <v>279</v>
      </c>
      <c r="C90" s="5">
        <f>C91</f>
        <v>0</v>
      </c>
      <c r="D90" s="5">
        <f>D91</f>
        <v>16000</v>
      </c>
      <c r="E90" s="5">
        <f t="shared" si="30"/>
        <v>0</v>
      </c>
      <c r="F90" s="5">
        <f>F91</f>
        <v>16000</v>
      </c>
      <c r="G90" s="5">
        <f t="shared" si="34"/>
        <v>0</v>
      </c>
      <c r="H90" s="5">
        <f t="shared" si="34"/>
        <v>0</v>
      </c>
      <c r="I90" s="5">
        <f t="shared" si="34"/>
        <v>0</v>
      </c>
    </row>
    <row r="91" spans="1:9" ht="12.75">
      <c r="A91" s="7" t="s">
        <v>282</v>
      </c>
      <c r="B91" s="4" t="s">
        <v>283</v>
      </c>
      <c r="C91" s="5">
        <f>C465</f>
        <v>0</v>
      </c>
      <c r="D91" s="5">
        <f>D465</f>
        <v>16000</v>
      </c>
      <c r="E91" s="5">
        <f t="shared" si="30"/>
        <v>0</v>
      </c>
      <c r="F91" s="5">
        <f>F465</f>
        <v>16000</v>
      </c>
      <c r="G91" s="5">
        <f>G465</f>
        <v>0</v>
      </c>
      <c r="H91" s="5">
        <f>H465</f>
        <v>0</v>
      </c>
      <c r="I91" s="5">
        <f>I465</f>
        <v>0</v>
      </c>
    </row>
    <row r="92" spans="1:9" ht="12.75">
      <c r="A92" s="7" t="s">
        <v>99</v>
      </c>
      <c r="B92" s="4" t="s">
        <v>100</v>
      </c>
      <c r="C92" s="5">
        <f aca="true" t="shared" si="35" ref="C92:I94">C93</f>
        <v>0</v>
      </c>
      <c r="D92" s="5">
        <f t="shared" si="35"/>
        <v>0</v>
      </c>
      <c r="E92" s="5">
        <f t="shared" si="30"/>
        <v>0</v>
      </c>
      <c r="F92" s="5">
        <f t="shared" si="35"/>
        <v>0</v>
      </c>
      <c r="G92" s="5">
        <f t="shared" si="35"/>
        <v>0</v>
      </c>
      <c r="H92" s="5">
        <f t="shared" si="35"/>
        <v>0</v>
      </c>
      <c r="I92" s="5">
        <f t="shared" si="35"/>
        <v>0</v>
      </c>
    </row>
    <row r="93" spans="1:9" ht="12.75">
      <c r="A93" s="7" t="s">
        <v>101</v>
      </c>
      <c r="B93" s="4" t="s">
        <v>102</v>
      </c>
      <c r="C93" s="5">
        <f t="shared" si="35"/>
        <v>0</v>
      </c>
      <c r="D93" s="5">
        <f t="shared" si="35"/>
        <v>0</v>
      </c>
      <c r="E93" s="5">
        <f t="shared" si="30"/>
        <v>0</v>
      </c>
      <c r="F93" s="5">
        <f t="shared" si="35"/>
        <v>0</v>
      </c>
      <c r="G93" s="5">
        <f t="shared" si="35"/>
        <v>0</v>
      </c>
      <c r="H93" s="5">
        <f t="shared" si="35"/>
        <v>0</v>
      </c>
      <c r="I93" s="5">
        <f t="shared" si="35"/>
        <v>0</v>
      </c>
    </row>
    <row r="94" spans="1:9" ht="12.75">
      <c r="A94" s="7" t="s">
        <v>103</v>
      </c>
      <c r="B94" s="4" t="s">
        <v>104</v>
      </c>
      <c r="C94" s="5">
        <f t="shared" si="35"/>
        <v>0</v>
      </c>
      <c r="D94" s="5">
        <f t="shared" si="35"/>
        <v>0</v>
      </c>
      <c r="E94" s="5">
        <f t="shared" si="30"/>
        <v>0</v>
      </c>
      <c r="F94" s="5">
        <f t="shared" si="35"/>
        <v>0</v>
      </c>
      <c r="G94" s="5">
        <f t="shared" si="35"/>
        <v>0</v>
      </c>
      <c r="H94" s="5">
        <f t="shared" si="35"/>
        <v>0</v>
      </c>
      <c r="I94" s="5">
        <f t="shared" si="35"/>
        <v>0</v>
      </c>
    </row>
    <row r="95" spans="1:9" ht="12.75">
      <c r="A95" s="7" t="s">
        <v>111</v>
      </c>
      <c r="B95" s="4" t="s">
        <v>112</v>
      </c>
      <c r="C95" s="5">
        <f>C469</f>
        <v>0</v>
      </c>
      <c r="D95" s="5">
        <f>D469</f>
        <v>0</v>
      </c>
      <c r="E95" s="5">
        <f t="shared" si="30"/>
        <v>0</v>
      </c>
      <c r="F95" s="5">
        <f>F469</f>
        <v>0</v>
      </c>
      <c r="G95" s="5">
        <f>G469</f>
        <v>0</v>
      </c>
      <c r="H95" s="5">
        <f>H469</f>
        <v>0</v>
      </c>
      <c r="I95" s="5">
        <f>I469</f>
        <v>0</v>
      </c>
    </row>
    <row r="96" spans="1:9" ht="12.75">
      <c r="A96" s="7" t="s">
        <v>308</v>
      </c>
      <c r="B96" s="4" t="s">
        <v>309</v>
      </c>
      <c r="C96" s="5">
        <f>C97</f>
        <v>0</v>
      </c>
      <c r="D96" s="5">
        <f>D97</f>
        <v>1400000</v>
      </c>
      <c r="E96" s="5">
        <f t="shared" si="30"/>
        <v>0</v>
      </c>
      <c r="F96" s="5">
        <f>F97</f>
        <v>1400000</v>
      </c>
      <c r="G96" s="5">
        <f aca="true" t="shared" si="36" ref="G96:I97">G97</f>
        <v>1700000</v>
      </c>
      <c r="H96" s="5">
        <f t="shared" si="36"/>
        <v>1700000</v>
      </c>
      <c r="I96" s="5">
        <f t="shared" si="36"/>
        <v>1700000</v>
      </c>
    </row>
    <row r="97" spans="1:9" ht="12.75">
      <c r="A97" s="7" t="s">
        <v>222</v>
      </c>
      <c r="B97" s="4" t="s">
        <v>223</v>
      </c>
      <c r="C97" s="5">
        <f>C98</f>
        <v>0</v>
      </c>
      <c r="D97" s="5">
        <f>D98</f>
        <v>1400000</v>
      </c>
      <c r="E97" s="5">
        <f t="shared" si="30"/>
        <v>0</v>
      </c>
      <c r="F97" s="5">
        <f>F98</f>
        <v>1400000</v>
      </c>
      <c r="G97" s="5">
        <f t="shared" si="36"/>
        <v>1700000</v>
      </c>
      <c r="H97" s="5">
        <f t="shared" si="36"/>
        <v>1700000</v>
      </c>
      <c r="I97" s="5">
        <f t="shared" si="36"/>
        <v>1700000</v>
      </c>
    </row>
    <row r="98" spans="1:9" ht="12.75">
      <c r="A98" s="7" t="s">
        <v>224</v>
      </c>
      <c r="B98" s="4" t="s">
        <v>225</v>
      </c>
      <c r="C98" s="5">
        <f>C99+C101</f>
        <v>0</v>
      </c>
      <c r="D98" s="5">
        <f>D99+D101</f>
        <v>1400000</v>
      </c>
      <c r="E98" s="5">
        <f t="shared" si="30"/>
        <v>0</v>
      </c>
      <c r="F98" s="5">
        <f>F99+F101</f>
        <v>1400000</v>
      </c>
      <c r="G98" s="5">
        <f>G99+G101</f>
        <v>1700000</v>
      </c>
      <c r="H98" s="5">
        <f>H99+H101</f>
        <v>1700000</v>
      </c>
      <c r="I98" s="5">
        <f>I99+I101</f>
        <v>1700000</v>
      </c>
    </row>
    <row r="99" spans="1:9" ht="12.75">
      <c r="A99" s="7" t="s">
        <v>226</v>
      </c>
      <c r="B99" s="4" t="s">
        <v>227</v>
      </c>
      <c r="C99" s="5">
        <f>C100</f>
        <v>0</v>
      </c>
      <c r="D99" s="5">
        <f>D100</f>
        <v>1150000</v>
      </c>
      <c r="E99" s="5">
        <f t="shared" si="30"/>
        <v>0</v>
      </c>
      <c r="F99" s="5">
        <f>F100</f>
        <v>1150000</v>
      </c>
      <c r="G99" s="5">
        <f>G100</f>
        <v>0</v>
      </c>
      <c r="H99" s="5">
        <f>H100</f>
        <v>0</v>
      </c>
      <c r="I99" s="5">
        <f>I100</f>
        <v>0</v>
      </c>
    </row>
    <row r="100" spans="1:9" ht="12.75">
      <c r="A100" s="7" t="s">
        <v>228</v>
      </c>
      <c r="B100" s="4" t="s">
        <v>229</v>
      </c>
      <c r="C100" s="5">
        <f>C336</f>
        <v>0</v>
      </c>
      <c r="D100" s="5">
        <f>D336</f>
        <v>1150000</v>
      </c>
      <c r="E100" s="5">
        <f t="shared" si="30"/>
        <v>0</v>
      </c>
      <c r="F100" s="5">
        <f>F336</f>
        <v>1150000</v>
      </c>
      <c r="G100" s="5">
        <f>G336</f>
        <v>0</v>
      </c>
      <c r="H100" s="5">
        <f>H336</f>
        <v>0</v>
      </c>
      <c r="I100" s="5">
        <f>I336</f>
        <v>0</v>
      </c>
    </row>
    <row r="101" spans="1:9" ht="12.75">
      <c r="A101" s="7" t="s">
        <v>230</v>
      </c>
      <c r="B101" s="4" t="s">
        <v>177</v>
      </c>
      <c r="C101" s="5">
        <f>C102</f>
        <v>0</v>
      </c>
      <c r="D101" s="5">
        <f>D102</f>
        <v>250000</v>
      </c>
      <c r="E101" s="5">
        <f t="shared" si="30"/>
        <v>0</v>
      </c>
      <c r="F101" s="5">
        <f>F102</f>
        <v>250000</v>
      </c>
      <c r="G101" s="5">
        <f>G102</f>
        <v>1700000</v>
      </c>
      <c r="H101" s="5">
        <f>H102</f>
        <v>1700000</v>
      </c>
      <c r="I101" s="5">
        <f>I102</f>
        <v>1700000</v>
      </c>
    </row>
    <row r="102" spans="1:9" ht="12.75">
      <c r="A102" s="7" t="s">
        <v>231</v>
      </c>
      <c r="B102" s="4" t="s">
        <v>232</v>
      </c>
      <c r="C102" s="5">
        <f>C338</f>
        <v>0</v>
      </c>
      <c r="D102" s="5">
        <f>D338</f>
        <v>250000</v>
      </c>
      <c r="E102" s="5">
        <f t="shared" si="30"/>
        <v>0</v>
      </c>
      <c r="F102" s="5">
        <f>F338</f>
        <v>250000</v>
      </c>
      <c r="G102" s="5">
        <f>G338</f>
        <v>1700000</v>
      </c>
      <c r="H102" s="5">
        <f>H338</f>
        <v>1700000</v>
      </c>
      <c r="I102" s="5">
        <f>I338</f>
        <v>1700000</v>
      </c>
    </row>
    <row r="103" spans="1:9" ht="12.75">
      <c r="A103" s="7" t="s">
        <v>310</v>
      </c>
      <c r="B103" s="4" t="s">
        <v>311</v>
      </c>
      <c r="C103" s="5">
        <f>C104</f>
        <v>0</v>
      </c>
      <c r="D103" s="5">
        <f>D104</f>
        <v>686000</v>
      </c>
      <c r="E103" s="5">
        <f t="shared" si="30"/>
        <v>0</v>
      </c>
      <c r="F103" s="5">
        <f>F104</f>
        <v>686000</v>
      </c>
      <c r="G103" s="5">
        <f>G104</f>
        <v>300000</v>
      </c>
      <c r="H103" s="5">
        <f>H104</f>
        <v>300000</v>
      </c>
      <c r="I103" s="5">
        <f>I104</f>
        <v>300000</v>
      </c>
    </row>
    <row r="104" spans="1:9" ht="12.75">
      <c r="A104" s="7" t="s">
        <v>312</v>
      </c>
      <c r="B104" s="4" t="s">
        <v>313</v>
      </c>
      <c r="C104" s="5">
        <f>C105+C107</f>
        <v>0</v>
      </c>
      <c r="D104" s="5">
        <f>D105+D107</f>
        <v>686000</v>
      </c>
      <c r="E104" s="5">
        <f t="shared" si="30"/>
        <v>0</v>
      </c>
      <c r="F104" s="5">
        <f>F105+F107</f>
        <v>686000</v>
      </c>
      <c r="G104" s="5">
        <f>G105+G107</f>
        <v>300000</v>
      </c>
      <c r="H104" s="5">
        <f>H105+H107</f>
        <v>300000</v>
      </c>
      <c r="I104" s="5">
        <f>I105+I107</f>
        <v>300000</v>
      </c>
    </row>
    <row r="105" spans="1:9" ht="12.75">
      <c r="A105" s="7" t="s">
        <v>222</v>
      </c>
      <c r="B105" s="4" t="s">
        <v>223</v>
      </c>
      <c r="C105" s="5">
        <f>C106</f>
        <v>0</v>
      </c>
      <c r="D105" s="5">
        <f>D106</f>
        <v>499000</v>
      </c>
      <c r="E105" s="5">
        <f t="shared" si="30"/>
        <v>0</v>
      </c>
      <c r="F105" s="5">
        <f>F106</f>
        <v>499000</v>
      </c>
      <c r="G105" s="5">
        <f>G106</f>
        <v>300000</v>
      </c>
      <c r="H105" s="5">
        <f>H106</f>
        <v>300000</v>
      </c>
      <c r="I105" s="5">
        <f>I106</f>
        <v>300000</v>
      </c>
    </row>
    <row r="106" spans="1:9" ht="25.5">
      <c r="A106" s="7" t="s">
        <v>81</v>
      </c>
      <c r="B106" s="4" t="s">
        <v>82</v>
      </c>
      <c r="C106" s="5">
        <f>C342</f>
        <v>0</v>
      </c>
      <c r="D106" s="5">
        <f>D342</f>
        <v>499000</v>
      </c>
      <c r="E106" s="5">
        <f t="shared" si="30"/>
        <v>0</v>
      </c>
      <c r="F106" s="5">
        <f>F342</f>
        <v>499000</v>
      </c>
      <c r="G106" s="5">
        <f>G342</f>
        <v>300000</v>
      </c>
      <c r="H106" s="5">
        <f>H342</f>
        <v>300000</v>
      </c>
      <c r="I106" s="5">
        <f>I342</f>
        <v>300000</v>
      </c>
    </row>
    <row r="107" spans="1:9" ht="12.75">
      <c r="A107" s="7" t="s">
        <v>275</v>
      </c>
      <c r="B107" s="4" t="s">
        <v>90</v>
      </c>
      <c r="C107" s="5">
        <f aca="true" t="shared" si="37" ref="C107:I109">C108</f>
        <v>0</v>
      </c>
      <c r="D107" s="5">
        <f t="shared" si="37"/>
        <v>187000</v>
      </c>
      <c r="E107" s="5">
        <f t="shared" si="30"/>
        <v>0</v>
      </c>
      <c r="F107" s="5">
        <f t="shared" si="37"/>
        <v>187000</v>
      </c>
      <c r="G107" s="5">
        <f t="shared" si="37"/>
        <v>0</v>
      </c>
      <c r="H107" s="5">
        <f t="shared" si="37"/>
        <v>0</v>
      </c>
      <c r="I107" s="5">
        <f t="shared" si="37"/>
        <v>0</v>
      </c>
    </row>
    <row r="108" spans="1:9" ht="12.75">
      <c r="A108" s="7" t="s">
        <v>99</v>
      </c>
      <c r="B108" s="4" t="s">
        <v>100</v>
      </c>
      <c r="C108" s="5">
        <f t="shared" si="37"/>
        <v>0</v>
      </c>
      <c r="D108" s="5">
        <f t="shared" si="37"/>
        <v>187000</v>
      </c>
      <c r="E108" s="5">
        <f t="shared" si="30"/>
        <v>0</v>
      </c>
      <c r="F108" s="5">
        <f t="shared" si="37"/>
        <v>187000</v>
      </c>
      <c r="G108" s="5">
        <f t="shared" si="37"/>
        <v>0</v>
      </c>
      <c r="H108" s="5">
        <f t="shared" si="37"/>
        <v>0</v>
      </c>
      <c r="I108" s="5">
        <f t="shared" si="37"/>
        <v>0</v>
      </c>
    </row>
    <row r="109" spans="1:9" ht="12.75">
      <c r="A109" s="7" t="s">
        <v>101</v>
      </c>
      <c r="B109" s="4" t="s">
        <v>102</v>
      </c>
      <c r="C109" s="5">
        <f t="shared" si="37"/>
        <v>0</v>
      </c>
      <c r="D109" s="5">
        <f t="shared" si="37"/>
        <v>187000</v>
      </c>
      <c r="E109" s="5">
        <f t="shared" si="30"/>
        <v>0</v>
      </c>
      <c r="F109" s="5">
        <f t="shared" si="37"/>
        <v>187000</v>
      </c>
      <c r="G109" s="5">
        <f t="shared" si="37"/>
        <v>0</v>
      </c>
      <c r="H109" s="5">
        <f t="shared" si="37"/>
        <v>0</v>
      </c>
      <c r="I109" s="5">
        <f t="shared" si="37"/>
        <v>0</v>
      </c>
    </row>
    <row r="110" spans="1:9" ht="12.75">
      <c r="A110" s="7" t="s">
        <v>103</v>
      </c>
      <c r="B110" s="4" t="s">
        <v>104</v>
      </c>
      <c r="C110" s="5">
        <f aca="true" t="shared" si="38" ref="C110:I110">C112+C111</f>
        <v>0</v>
      </c>
      <c r="D110" s="5">
        <f>D112+D111</f>
        <v>187000</v>
      </c>
      <c r="E110" s="5">
        <f t="shared" si="38"/>
        <v>0</v>
      </c>
      <c r="F110" s="5">
        <f>F112+F111</f>
        <v>187000</v>
      </c>
      <c r="G110" s="5">
        <f t="shared" si="38"/>
        <v>0</v>
      </c>
      <c r="H110" s="5">
        <f t="shared" si="38"/>
        <v>0</v>
      </c>
      <c r="I110" s="5">
        <f t="shared" si="38"/>
        <v>0</v>
      </c>
    </row>
    <row r="111" spans="1:9" ht="12.75">
      <c r="A111" s="7" t="s">
        <v>107</v>
      </c>
      <c r="B111" s="4" t="s">
        <v>108</v>
      </c>
      <c r="C111" s="5">
        <f aca="true" t="shared" si="39" ref="C111:I111">C476</f>
        <v>0</v>
      </c>
      <c r="D111" s="5">
        <f>D476</f>
        <v>0</v>
      </c>
      <c r="E111" s="5">
        <f t="shared" si="39"/>
        <v>0</v>
      </c>
      <c r="F111" s="5">
        <f>F476</f>
        <v>0</v>
      </c>
      <c r="G111" s="5">
        <f t="shared" si="39"/>
        <v>0</v>
      </c>
      <c r="H111" s="5">
        <f t="shared" si="39"/>
        <v>0</v>
      </c>
      <c r="I111" s="5">
        <f t="shared" si="39"/>
        <v>0</v>
      </c>
    </row>
    <row r="112" spans="1:9" ht="12.75">
      <c r="A112" s="7" t="s">
        <v>111</v>
      </c>
      <c r="B112" s="4" t="s">
        <v>112</v>
      </c>
      <c r="C112" s="5">
        <f>C477</f>
        <v>0</v>
      </c>
      <c r="D112" s="5">
        <f>D477</f>
        <v>187000</v>
      </c>
      <c r="E112" s="5">
        <f t="shared" si="30"/>
        <v>0</v>
      </c>
      <c r="F112" s="5">
        <f>F477</f>
        <v>187000</v>
      </c>
      <c r="G112" s="5">
        <f>G477</f>
        <v>0</v>
      </c>
      <c r="H112" s="5">
        <f>H477</f>
        <v>0</v>
      </c>
      <c r="I112" s="5">
        <f>I477</f>
        <v>0</v>
      </c>
    </row>
    <row r="113" spans="1:9" ht="12.75">
      <c r="A113" s="7" t="s">
        <v>314</v>
      </c>
      <c r="B113" s="4" t="s">
        <v>315</v>
      </c>
      <c r="C113" s="5">
        <f>C114+C126+C144+C176</f>
        <v>0</v>
      </c>
      <c r="D113" s="5">
        <f>D114+D126+D144+D176</f>
        <v>211469000</v>
      </c>
      <c r="E113" s="5">
        <f t="shared" si="30"/>
        <v>-300000</v>
      </c>
      <c r="F113" s="5">
        <f>F114+F126+F144+F176</f>
        <v>211169000</v>
      </c>
      <c r="G113" s="5">
        <f>G114+G126+G144+G176</f>
        <v>187536000</v>
      </c>
      <c r="H113" s="5">
        <f>H114+H126+H144+H176</f>
        <v>187551000</v>
      </c>
      <c r="I113" s="5">
        <f>I114+I126+I144+I176</f>
        <v>187563000</v>
      </c>
    </row>
    <row r="114" spans="1:9" ht="12.75">
      <c r="A114" s="7" t="s">
        <v>316</v>
      </c>
      <c r="B114" s="4" t="s">
        <v>317</v>
      </c>
      <c r="C114" s="5">
        <f>C115+C121</f>
        <v>0</v>
      </c>
      <c r="D114" s="5">
        <f>D115+D121</f>
        <v>12169000</v>
      </c>
      <c r="E114" s="5">
        <f t="shared" si="30"/>
        <v>0</v>
      </c>
      <c r="F114" s="5">
        <f>F115+F121</f>
        <v>12169000</v>
      </c>
      <c r="G114" s="5">
        <f>G115+G121</f>
        <v>12352000</v>
      </c>
      <c r="H114" s="5">
        <f>H115+H121</f>
        <v>12352000</v>
      </c>
      <c r="I114" s="5">
        <f>I115+I121</f>
        <v>12352000</v>
      </c>
    </row>
    <row r="115" spans="1:9" ht="12.75">
      <c r="A115" s="7" t="s">
        <v>222</v>
      </c>
      <c r="B115" s="4" t="s">
        <v>223</v>
      </c>
      <c r="C115" s="5">
        <f>C116+C117</f>
        <v>0</v>
      </c>
      <c r="D115" s="5">
        <f>D116+D117</f>
        <v>12169000</v>
      </c>
      <c r="E115" s="5">
        <f t="shared" si="30"/>
        <v>0</v>
      </c>
      <c r="F115" s="5">
        <f>F116+F117</f>
        <v>12169000</v>
      </c>
      <c r="G115" s="5">
        <f>G116+G117</f>
        <v>12352000</v>
      </c>
      <c r="H115" s="5">
        <f>H116+H117</f>
        <v>12352000</v>
      </c>
      <c r="I115" s="5">
        <f>I116+I117</f>
        <v>12352000</v>
      </c>
    </row>
    <row r="116" spans="1:9" ht="25.5">
      <c r="A116" s="7" t="s">
        <v>81</v>
      </c>
      <c r="B116" s="4" t="s">
        <v>82</v>
      </c>
      <c r="C116" s="5">
        <f>C346</f>
        <v>0</v>
      </c>
      <c r="D116" s="5">
        <f>D346</f>
        <v>1363000</v>
      </c>
      <c r="E116" s="5">
        <f t="shared" si="30"/>
        <v>0</v>
      </c>
      <c r="F116" s="5">
        <f>F346</f>
        <v>1363000</v>
      </c>
      <c r="G116" s="5">
        <f>G346</f>
        <v>1415000</v>
      </c>
      <c r="H116" s="5">
        <f>H346</f>
        <v>1415000</v>
      </c>
      <c r="I116" s="5">
        <f>I346</f>
        <v>1415000</v>
      </c>
    </row>
    <row r="117" spans="1:9" ht="12.75">
      <c r="A117" s="7" t="s">
        <v>249</v>
      </c>
      <c r="B117" s="4" t="s">
        <v>250</v>
      </c>
      <c r="C117" s="5">
        <f>C118</f>
        <v>0</v>
      </c>
      <c r="D117" s="5">
        <f>D118</f>
        <v>10806000</v>
      </c>
      <c r="E117" s="5">
        <f t="shared" si="30"/>
        <v>0</v>
      </c>
      <c r="F117" s="5">
        <f>F118</f>
        <v>10806000</v>
      </c>
      <c r="G117" s="5">
        <f>G118</f>
        <v>10937000</v>
      </c>
      <c r="H117" s="5">
        <f>H118</f>
        <v>10937000</v>
      </c>
      <c r="I117" s="5">
        <f>I118</f>
        <v>10937000</v>
      </c>
    </row>
    <row r="118" spans="1:9" ht="12.75">
      <c r="A118" s="7" t="s">
        <v>251</v>
      </c>
      <c r="B118" s="4" t="s">
        <v>252</v>
      </c>
      <c r="C118" s="5">
        <f>C119+C120</f>
        <v>0</v>
      </c>
      <c r="D118" s="5">
        <f>D119+D120</f>
        <v>10806000</v>
      </c>
      <c r="E118" s="5">
        <f t="shared" si="30"/>
        <v>0</v>
      </c>
      <c r="F118" s="5">
        <f>F119+F120</f>
        <v>10806000</v>
      </c>
      <c r="G118" s="5">
        <f>G119+G120</f>
        <v>10937000</v>
      </c>
      <c r="H118" s="5">
        <f>H119+H120</f>
        <v>10937000</v>
      </c>
      <c r="I118" s="5">
        <f>I119+I120</f>
        <v>10937000</v>
      </c>
    </row>
    <row r="119" spans="1:9" ht="12.75">
      <c r="A119" s="7" t="s">
        <v>253</v>
      </c>
      <c r="B119" s="4" t="s">
        <v>254</v>
      </c>
      <c r="C119" s="5">
        <f>C349</f>
        <v>0</v>
      </c>
      <c r="D119" s="5">
        <f>D349</f>
        <v>854000</v>
      </c>
      <c r="E119" s="5">
        <f t="shared" si="30"/>
        <v>0</v>
      </c>
      <c r="F119" s="5">
        <f>F349</f>
        <v>854000</v>
      </c>
      <c r="G119" s="5">
        <f aca="true" t="shared" si="40" ref="G119:I120">G349</f>
        <v>958000</v>
      </c>
      <c r="H119" s="5">
        <f t="shared" si="40"/>
        <v>958000</v>
      </c>
      <c r="I119" s="5">
        <f t="shared" si="40"/>
        <v>958000</v>
      </c>
    </row>
    <row r="120" spans="1:9" ht="12.75">
      <c r="A120" s="7" t="s">
        <v>255</v>
      </c>
      <c r="B120" s="4" t="s">
        <v>256</v>
      </c>
      <c r="C120" s="5">
        <f>C350</f>
        <v>0</v>
      </c>
      <c r="D120" s="5">
        <f>D350</f>
        <v>9952000</v>
      </c>
      <c r="E120" s="5">
        <f t="shared" si="30"/>
        <v>0</v>
      </c>
      <c r="F120" s="5">
        <f>F350</f>
        <v>9952000</v>
      </c>
      <c r="G120" s="5">
        <f t="shared" si="40"/>
        <v>9979000</v>
      </c>
      <c r="H120" s="5">
        <f t="shared" si="40"/>
        <v>9979000</v>
      </c>
      <c r="I120" s="5">
        <f t="shared" si="40"/>
        <v>9979000</v>
      </c>
    </row>
    <row r="121" spans="1:9" ht="12.75">
      <c r="A121" s="7" t="s">
        <v>275</v>
      </c>
      <c r="B121" s="4" t="s">
        <v>90</v>
      </c>
      <c r="C121" s="5">
        <f aca="true" t="shared" si="41" ref="C121:I124">C122</f>
        <v>0</v>
      </c>
      <c r="D121" s="5">
        <f t="shared" si="41"/>
        <v>0</v>
      </c>
      <c r="E121" s="5">
        <f t="shared" si="30"/>
        <v>0</v>
      </c>
      <c r="F121" s="5">
        <f t="shared" si="41"/>
        <v>0</v>
      </c>
      <c r="G121" s="5">
        <f t="shared" si="41"/>
        <v>0</v>
      </c>
      <c r="H121" s="5">
        <f t="shared" si="41"/>
        <v>0</v>
      </c>
      <c r="I121" s="5">
        <f t="shared" si="41"/>
        <v>0</v>
      </c>
    </row>
    <row r="122" spans="1:9" ht="12.75">
      <c r="A122" s="7" t="s">
        <v>99</v>
      </c>
      <c r="B122" s="4" t="s">
        <v>100</v>
      </c>
      <c r="C122" s="5">
        <f t="shared" si="41"/>
        <v>0</v>
      </c>
      <c r="D122" s="5">
        <f t="shared" si="41"/>
        <v>0</v>
      </c>
      <c r="E122" s="5">
        <f t="shared" si="30"/>
        <v>0</v>
      </c>
      <c r="F122" s="5">
        <f t="shared" si="41"/>
        <v>0</v>
      </c>
      <c r="G122" s="5">
        <f t="shared" si="41"/>
        <v>0</v>
      </c>
      <c r="H122" s="5">
        <f t="shared" si="41"/>
        <v>0</v>
      </c>
      <c r="I122" s="5">
        <f t="shared" si="41"/>
        <v>0</v>
      </c>
    </row>
    <row r="123" spans="1:9" ht="12.75">
      <c r="A123" s="7" t="s">
        <v>101</v>
      </c>
      <c r="B123" s="4" t="s">
        <v>102</v>
      </c>
      <c r="C123" s="5">
        <f t="shared" si="41"/>
        <v>0</v>
      </c>
      <c r="D123" s="5">
        <f t="shared" si="41"/>
        <v>0</v>
      </c>
      <c r="E123" s="5">
        <f t="shared" si="30"/>
        <v>0</v>
      </c>
      <c r="F123" s="5">
        <f t="shared" si="41"/>
        <v>0</v>
      </c>
      <c r="G123" s="5">
        <f t="shared" si="41"/>
        <v>0</v>
      </c>
      <c r="H123" s="5">
        <f t="shared" si="41"/>
        <v>0</v>
      </c>
      <c r="I123" s="5">
        <f t="shared" si="41"/>
        <v>0</v>
      </c>
    </row>
    <row r="124" spans="1:9" ht="12.75">
      <c r="A124" s="7" t="s">
        <v>103</v>
      </c>
      <c r="B124" s="4" t="s">
        <v>104</v>
      </c>
      <c r="C124" s="5">
        <f t="shared" si="41"/>
        <v>0</v>
      </c>
      <c r="D124" s="5">
        <f t="shared" si="41"/>
        <v>0</v>
      </c>
      <c r="E124" s="5">
        <f t="shared" si="30"/>
        <v>0</v>
      </c>
      <c r="F124" s="5">
        <f t="shared" si="41"/>
        <v>0</v>
      </c>
      <c r="G124" s="5">
        <f t="shared" si="41"/>
        <v>0</v>
      </c>
      <c r="H124" s="5">
        <f t="shared" si="41"/>
        <v>0</v>
      </c>
      <c r="I124" s="5">
        <f t="shared" si="41"/>
        <v>0</v>
      </c>
    </row>
    <row r="125" spans="1:9" ht="12.75">
      <c r="A125" s="7" t="s">
        <v>111</v>
      </c>
      <c r="B125" s="4" t="s">
        <v>112</v>
      </c>
      <c r="C125" s="5">
        <f>C484</f>
        <v>0</v>
      </c>
      <c r="D125" s="5">
        <f>D484</f>
        <v>0</v>
      </c>
      <c r="E125" s="5">
        <f t="shared" si="30"/>
        <v>0</v>
      </c>
      <c r="F125" s="5">
        <f>F484</f>
        <v>0</v>
      </c>
      <c r="G125" s="5">
        <f>G484</f>
        <v>0</v>
      </c>
      <c r="H125" s="5">
        <f>H484</f>
        <v>0</v>
      </c>
      <c r="I125" s="5">
        <f>I484</f>
        <v>0</v>
      </c>
    </row>
    <row r="126" spans="1:9" ht="12.75">
      <c r="A126" s="7" t="s">
        <v>318</v>
      </c>
      <c r="B126" s="4" t="s">
        <v>319</v>
      </c>
      <c r="C126" s="5">
        <f>C127+C132</f>
        <v>0</v>
      </c>
      <c r="D126" s="5">
        <f>D127+D132</f>
        <v>34452000</v>
      </c>
      <c r="E126" s="5">
        <f t="shared" si="30"/>
        <v>0</v>
      </c>
      <c r="F126" s="5">
        <f>F127+F132</f>
        <v>34452000</v>
      </c>
      <c r="G126" s="5">
        <f>G127+G132</f>
        <v>3270000</v>
      </c>
      <c r="H126" s="5">
        <f>H127+H132</f>
        <v>3270000</v>
      </c>
      <c r="I126" s="5">
        <f>I127+I132</f>
        <v>3270000</v>
      </c>
    </row>
    <row r="127" spans="1:9" ht="12.75">
      <c r="A127" s="7" t="s">
        <v>222</v>
      </c>
      <c r="B127" s="4" t="s">
        <v>223</v>
      </c>
      <c r="C127" s="5">
        <f>C128</f>
        <v>0</v>
      </c>
      <c r="D127" s="5">
        <f>D128</f>
        <v>5175000</v>
      </c>
      <c r="E127" s="5">
        <f t="shared" si="30"/>
        <v>0</v>
      </c>
      <c r="F127" s="5">
        <f>F128</f>
        <v>5175000</v>
      </c>
      <c r="G127" s="5">
        <f aca="true" t="shared" si="42" ref="G127:I128">G128</f>
        <v>3270000</v>
      </c>
      <c r="H127" s="5">
        <f t="shared" si="42"/>
        <v>3270000</v>
      </c>
      <c r="I127" s="5">
        <f t="shared" si="42"/>
        <v>3270000</v>
      </c>
    </row>
    <row r="128" spans="1:9" ht="12.75">
      <c r="A128" s="7" t="s">
        <v>233</v>
      </c>
      <c r="B128" s="4" t="s">
        <v>234</v>
      </c>
      <c r="C128" s="5">
        <f>C129</f>
        <v>0</v>
      </c>
      <c r="D128" s="5">
        <f>D129</f>
        <v>5175000</v>
      </c>
      <c r="E128" s="5">
        <f t="shared" si="30"/>
        <v>0</v>
      </c>
      <c r="F128" s="5">
        <f>F129</f>
        <v>5175000</v>
      </c>
      <c r="G128" s="5">
        <f t="shared" si="42"/>
        <v>3270000</v>
      </c>
      <c r="H128" s="5">
        <f t="shared" si="42"/>
        <v>3270000</v>
      </c>
      <c r="I128" s="5">
        <f t="shared" si="42"/>
        <v>3270000</v>
      </c>
    </row>
    <row r="129" spans="1:9" ht="38.25">
      <c r="A129" s="7" t="s">
        <v>235</v>
      </c>
      <c r="B129" s="4" t="s">
        <v>236</v>
      </c>
      <c r="C129" s="5">
        <f>C130+C131</f>
        <v>0</v>
      </c>
      <c r="D129" s="5">
        <f>D130+D131</f>
        <v>5175000</v>
      </c>
      <c r="E129" s="5">
        <f t="shared" si="30"/>
        <v>0</v>
      </c>
      <c r="F129" s="5">
        <f>F130+F131</f>
        <v>5175000</v>
      </c>
      <c r="G129" s="5">
        <f>G130+G131</f>
        <v>3270000</v>
      </c>
      <c r="H129" s="5">
        <f>H130+H131</f>
        <v>3270000</v>
      </c>
      <c r="I129" s="5">
        <f>I130+I131</f>
        <v>3270000</v>
      </c>
    </row>
    <row r="130" spans="1:9" ht="12.75">
      <c r="A130" s="7" t="s">
        <v>237</v>
      </c>
      <c r="B130" s="4" t="s">
        <v>238</v>
      </c>
      <c r="C130" s="5">
        <f>C355</f>
        <v>0</v>
      </c>
      <c r="D130" s="5">
        <f>D355</f>
        <v>0</v>
      </c>
      <c r="E130" s="5">
        <f t="shared" si="30"/>
        <v>0</v>
      </c>
      <c r="F130" s="5">
        <f>F355</f>
        <v>0</v>
      </c>
      <c r="G130" s="5">
        <f aca="true" t="shared" si="43" ref="G130:I131">G355</f>
        <v>0</v>
      </c>
      <c r="H130" s="5">
        <f t="shared" si="43"/>
        <v>0</v>
      </c>
      <c r="I130" s="5">
        <f t="shared" si="43"/>
        <v>0</v>
      </c>
    </row>
    <row r="131" spans="1:9" ht="12.75">
      <c r="A131" s="7" t="s">
        <v>241</v>
      </c>
      <c r="B131" s="4" t="s">
        <v>242</v>
      </c>
      <c r="C131" s="5">
        <f>C356</f>
        <v>0</v>
      </c>
      <c r="D131" s="5">
        <f>D356</f>
        <v>5175000</v>
      </c>
      <c r="E131" s="5">
        <f t="shared" si="30"/>
        <v>0</v>
      </c>
      <c r="F131" s="5">
        <f>F356</f>
        <v>5175000</v>
      </c>
      <c r="G131" s="5">
        <f t="shared" si="43"/>
        <v>3270000</v>
      </c>
      <c r="H131" s="5">
        <f t="shared" si="43"/>
        <v>3270000</v>
      </c>
      <c r="I131" s="5">
        <f t="shared" si="43"/>
        <v>3270000</v>
      </c>
    </row>
    <row r="132" spans="1:9" ht="12.75">
      <c r="A132" s="7" t="s">
        <v>275</v>
      </c>
      <c r="B132" s="4" t="s">
        <v>90</v>
      </c>
      <c r="C132" s="5">
        <f>C133+C137+C140</f>
        <v>0</v>
      </c>
      <c r="D132" s="5">
        <f>D133+D137+D140</f>
        <v>29277000</v>
      </c>
      <c r="E132" s="5">
        <f t="shared" si="30"/>
        <v>0</v>
      </c>
      <c r="F132" s="5">
        <f>F133+F137+F140</f>
        <v>29277000</v>
      </c>
      <c r="G132" s="5">
        <f>G133+G137+G140</f>
        <v>0</v>
      </c>
      <c r="H132" s="5">
        <f>H133+H137+H140</f>
        <v>0</v>
      </c>
      <c r="I132" s="5">
        <f>I133+I137+I140</f>
        <v>0</v>
      </c>
    </row>
    <row r="133" spans="1:9" ht="12.75">
      <c r="A133" s="7" t="s">
        <v>276</v>
      </c>
      <c r="B133" s="4" t="s">
        <v>277</v>
      </c>
      <c r="C133" s="5">
        <f>C134</f>
        <v>0</v>
      </c>
      <c r="D133" s="5">
        <f>D134</f>
        <v>25411000</v>
      </c>
      <c r="E133" s="5">
        <f t="shared" si="30"/>
        <v>0</v>
      </c>
      <c r="F133" s="5">
        <f>F134</f>
        <v>25411000</v>
      </c>
      <c r="G133" s="5">
        <f>G134</f>
        <v>0</v>
      </c>
      <c r="H133" s="5">
        <f>H134</f>
        <v>0</v>
      </c>
      <c r="I133" s="5">
        <f>I134</f>
        <v>0</v>
      </c>
    </row>
    <row r="134" spans="1:9" ht="12.75">
      <c r="A134" s="7" t="s">
        <v>278</v>
      </c>
      <c r="B134" s="4" t="s">
        <v>279</v>
      </c>
      <c r="C134" s="5">
        <f>C135+C136</f>
        <v>0</v>
      </c>
      <c r="D134" s="5">
        <f>D135+D136</f>
        <v>25411000</v>
      </c>
      <c r="E134" s="5">
        <f t="shared" si="30"/>
        <v>0</v>
      </c>
      <c r="F134" s="5">
        <f>F135+F136</f>
        <v>25411000</v>
      </c>
      <c r="G134" s="5">
        <f>G135+G136</f>
        <v>0</v>
      </c>
      <c r="H134" s="5">
        <f>H135+H136</f>
        <v>0</v>
      </c>
      <c r="I134" s="5">
        <f>I135+I136</f>
        <v>0</v>
      </c>
    </row>
    <row r="135" spans="1:9" ht="12.75">
      <c r="A135" s="7" t="s">
        <v>280</v>
      </c>
      <c r="B135" s="4" t="s">
        <v>281</v>
      </c>
      <c r="C135" s="5">
        <f>C489</f>
        <v>0</v>
      </c>
      <c r="D135" s="5">
        <f>D489</f>
        <v>24953000</v>
      </c>
      <c r="E135" s="5">
        <f t="shared" si="30"/>
        <v>0</v>
      </c>
      <c r="F135" s="5">
        <f>F489</f>
        <v>24953000</v>
      </c>
      <c r="G135" s="5">
        <f aca="true" t="shared" si="44" ref="G135:I136">G489</f>
        <v>0</v>
      </c>
      <c r="H135" s="5">
        <f t="shared" si="44"/>
        <v>0</v>
      </c>
      <c r="I135" s="5">
        <f t="shared" si="44"/>
        <v>0</v>
      </c>
    </row>
    <row r="136" spans="1:9" ht="12.75">
      <c r="A136" s="7" t="s">
        <v>282</v>
      </c>
      <c r="B136" s="4" t="s">
        <v>283</v>
      </c>
      <c r="C136" s="5">
        <f>C490</f>
        <v>0</v>
      </c>
      <c r="D136" s="5">
        <f>D490</f>
        <v>458000</v>
      </c>
      <c r="E136" s="5">
        <f t="shared" si="30"/>
        <v>0</v>
      </c>
      <c r="F136" s="5">
        <f>F490</f>
        <v>458000</v>
      </c>
      <c r="G136" s="5">
        <f t="shared" si="44"/>
        <v>0</v>
      </c>
      <c r="H136" s="5">
        <f t="shared" si="44"/>
        <v>0</v>
      </c>
      <c r="I136" s="5">
        <f t="shared" si="44"/>
        <v>0</v>
      </c>
    </row>
    <row r="137" spans="1:9" ht="12.75">
      <c r="A137" s="7" t="s">
        <v>284</v>
      </c>
      <c r="B137" s="4" t="s">
        <v>285</v>
      </c>
      <c r="C137" s="5">
        <f>C138</f>
        <v>0</v>
      </c>
      <c r="D137" s="5">
        <f>D138</f>
        <v>3866000</v>
      </c>
      <c r="E137" s="5">
        <f t="shared" si="30"/>
        <v>0</v>
      </c>
      <c r="F137" s="5">
        <f>F138</f>
        <v>3866000</v>
      </c>
      <c r="G137" s="5">
        <f aca="true" t="shared" si="45" ref="G137:I138">G138</f>
        <v>0</v>
      </c>
      <c r="H137" s="5">
        <f t="shared" si="45"/>
        <v>0</v>
      </c>
      <c r="I137" s="5">
        <f t="shared" si="45"/>
        <v>0</v>
      </c>
    </row>
    <row r="138" spans="1:9" ht="25.5">
      <c r="A138" s="7" t="s">
        <v>286</v>
      </c>
      <c r="B138" s="4" t="s">
        <v>287</v>
      </c>
      <c r="C138" s="5">
        <f>C139</f>
        <v>0</v>
      </c>
      <c r="D138" s="5">
        <f>D139</f>
        <v>3866000</v>
      </c>
      <c r="E138" s="5">
        <f t="shared" si="30"/>
        <v>0</v>
      </c>
      <c r="F138" s="5">
        <f>F139</f>
        <v>3866000</v>
      </c>
      <c r="G138" s="5">
        <f t="shared" si="45"/>
        <v>0</v>
      </c>
      <c r="H138" s="5">
        <f t="shared" si="45"/>
        <v>0</v>
      </c>
      <c r="I138" s="5">
        <f t="shared" si="45"/>
        <v>0</v>
      </c>
    </row>
    <row r="139" spans="1:9" ht="12.75">
      <c r="A139" s="7" t="s">
        <v>288</v>
      </c>
      <c r="B139" s="4" t="s">
        <v>289</v>
      </c>
      <c r="C139" s="5">
        <f>C493</f>
        <v>0</v>
      </c>
      <c r="D139" s="5">
        <f>D493</f>
        <v>3866000</v>
      </c>
      <c r="E139" s="5">
        <f t="shared" si="30"/>
        <v>0</v>
      </c>
      <c r="F139" s="5">
        <f>F493</f>
        <v>3866000</v>
      </c>
      <c r="G139" s="5">
        <f>G493</f>
        <v>0</v>
      </c>
      <c r="H139" s="5">
        <f>H493</f>
        <v>0</v>
      </c>
      <c r="I139" s="5">
        <f>I493</f>
        <v>0</v>
      </c>
    </row>
    <row r="140" spans="1:9" ht="12.75">
      <c r="A140" s="7" t="s">
        <v>99</v>
      </c>
      <c r="B140" s="4" t="s">
        <v>100</v>
      </c>
      <c r="C140" s="5">
        <f aca="true" t="shared" si="46" ref="C140:I142">C141</f>
        <v>0</v>
      </c>
      <c r="D140" s="5">
        <f t="shared" si="46"/>
        <v>0</v>
      </c>
      <c r="E140" s="5">
        <f t="shared" si="30"/>
        <v>0</v>
      </c>
      <c r="F140" s="5">
        <f t="shared" si="46"/>
        <v>0</v>
      </c>
      <c r="G140" s="5">
        <f t="shared" si="46"/>
        <v>0</v>
      </c>
      <c r="H140" s="5">
        <f t="shared" si="46"/>
        <v>0</v>
      </c>
      <c r="I140" s="5">
        <f t="shared" si="46"/>
        <v>0</v>
      </c>
    </row>
    <row r="141" spans="1:9" ht="12.75">
      <c r="A141" s="7" t="s">
        <v>101</v>
      </c>
      <c r="B141" s="4" t="s">
        <v>102</v>
      </c>
      <c r="C141" s="5">
        <f t="shared" si="46"/>
        <v>0</v>
      </c>
      <c r="D141" s="5">
        <f t="shared" si="46"/>
        <v>0</v>
      </c>
      <c r="E141" s="5">
        <f t="shared" si="30"/>
        <v>0</v>
      </c>
      <c r="F141" s="5">
        <f t="shared" si="46"/>
        <v>0</v>
      </c>
      <c r="G141" s="5">
        <f t="shared" si="46"/>
        <v>0</v>
      </c>
      <c r="H141" s="5">
        <f t="shared" si="46"/>
        <v>0</v>
      </c>
      <c r="I141" s="5">
        <f t="shared" si="46"/>
        <v>0</v>
      </c>
    </row>
    <row r="142" spans="1:9" ht="12.75">
      <c r="A142" s="7" t="s">
        <v>103</v>
      </c>
      <c r="B142" s="4" t="s">
        <v>104</v>
      </c>
      <c r="C142" s="5">
        <f t="shared" si="46"/>
        <v>0</v>
      </c>
      <c r="D142" s="5">
        <f t="shared" si="46"/>
        <v>0</v>
      </c>
      <c r="E142" s="5">
        <f t="shared" si="30"/>
        <v>0</v>
      </c>
      <c r="F142" s="5">
        <f t="shared" si="46"/>
        <v>0</v>
      </c>
      <c r="G142" s="5">
        <f t="shared" si="46"/>
        <v>0</v>
      </c>
      <c r="H142" s="5">
        <f t="shared" si="46"/>
        <v>0</v>
      </c>
      <c r="I142" s="5">
        <f t="shared" si="46"/>
        <v>0</v>
      </c>
    </row>
    <row r="143" spans="1:9" ht="12.75">
      <c r="A143" s="7" t="s">
        <v>111</v>
      </c>
      <c r="B143" s="4" t="s">
        <v>112</v>
      </c>
      <c r="C143" s="5">
        <f>C497</f>
        <v>0</v>
      </c>
      <c r="D143" s="5">
        <f>D497</f>
        <v>0</v>
      </c>
      <c r="E143" s="5">
        <f t="shared" si="30"/>
        <v>0</v>
      </c>
      <c r="F143" s="5">
        <f>F497</f>
        <v>0</v>
      </c>
      <c r="G143" s="5">
        <f>G497</f>
        <v>0</v>
      </c>
      <c r="H143" s="5">
        <f>H497</f>
        <v>0</v>
      </c>
      <c r="I143" s="5">
        <f>I497</f>
        <v>0</v>
      </c>
    </row>
    <row r="144" spans="1:9" ht="12.75">
      <c r="A144" s="7" t="s">
        <v>320</v>
      </c>
      <c r="B144" s="4" t="s">
        <v>321</v>
      </c>
      <c r="C144" s="5">
        <f>C145+C160</f>
        <v>0</v>
      </c>
      <c r="D144" s="5">
        <f>D145+D160</f>
        <v>71619000</v>
      </c>
      <c r="E144" s="5">
        <f aca="true" t="shared" si="47" ref="E144:E214">F144-D144</f>
        <v>-300000</v>
      </c>
      <c r="F144" s="5">
        <f>F145+F160</f>
        <v>71319000</v>
      </c>
      <c r="G144" s="5">
        <f>G145+G160</f>
        <v>55235000</v>
      </c>
      <c r="H144" s="5">
        <f>H145+H160</f>
        <v>55250000</v>
      </c>
      <c r="I144" s="5">
        <f>I145+I160</f>
        <v>55262000</v>
      </c>
    </row>
    <row r="145" spans="1:9" ht="12.75">
      <c r="A145" s="7" t="s">
        <v>222</v>
      </c>
      <c r="B145" s="4" t="s">
        <v>223</v>
      </c>
      <c r="C145" s="5">
        <f>C146+C147+C148+C151+C156</f>
        <v>0</v>
      </c>
      <c r="D145" s="5">
        <f>D146+D147+D148+D151+D156</f>
        <v>52035000</v>
      </c>
      <c r="E145" s="5">
        <f t="shared" si="47"/>
        <v>-300000</v>
      </c>
      <c r="F145" s="5">
        <f>F146+F147+F148+F151+F156</f>
        <v>51735000</v>
      </c>
      <c r="G145" s="5">
        <f>G146+G147+G148+G151+G156</f>
        <v>54186000</v>
      </c>
      <c r="H145" s="5">
        <f>H146+H147+H148+H151+H156</f>
        <v>54186000</v>
      </c>
      <c r="I145" s="5">
        <f>I146+I147+I148+I151+I156</f>
        <v>54186000</v>
      </c>
    </row>
    <row r="146" spans="1:9" ht="12.75">
      <c r="A146" s="7" t="s">
        <v>79</v>
      </c>
      <c r="B146" s="4" t="s">
        <v>80</v>
      </c>
      <c r="C146" s="5">
        <f>C359</f>
        <v>0</v>
      </c>
      <c r="D146" s="5">
        <f>D359</f>
        <v>3455000</v>
      </c>
      <c r="E146" s="5">
        <f t="shared" si="47"/>
        <v>0</v>
      </c>
      <c r="F146" s="5">
        <f>F359</f>
        <v>3455000</v>
      </c>
      <c r="G146" s="5">
        <f aca="true" t="shared" si="48" ref="G146:I147">G359</f>
        <v>3301000</v>
      </c>
      <c r="H146" s="5">
        <f t="shared" si="48"/>
        <v>3301000</v>
      </c>
      <c r="I146" s="5">
        <f t="shared" si="48"/>
        <v>3301000</v>
      </c>
    </row>
    <row r="147" spans="1:9" ht="25.5">
      <c r="A147" s="7" t="s">
        <v>81</v>
      </c>
      <c r="B147" s="4" t="s">
        <v>82</v>
      </c>
      <c r="C147" s="5">
        <f>C360</f>
        <v>0</v>
      </c>
      <c r="D147" s="5">
        <f>D360</f>
        <v>2046000</v>
      </c>
      <c r="E147" s="5">
        <f t="shared" si="47"/>
        <v>-300000</v>
      </c>
      <c r="F147" s="5">
        <f>F360</f>
        <v>1746000</v>
      </c>
      <c r="G147" s="5">
        <f t="shared" si="48"/>
        <v>1893000</v>
      </c>
      <c r="H147" s="5">
        <f t="shared" si="48"/>
        <v>1893000</v>
      </c>
      <c r="I147" s="5">
        <f t="shared" si="48"/>
        <v>1893000</v>
      </c>
    </row>
    <row r="148" spans="1:9" ht="12.75">
      <c r="A148" s="7" t="s">
        <v>233</v>
      </c>
      <c r="B148" s="4" t="s">
        <v>234</v>
      </c>
      <c r="C148" s="5">
        <f>C149</f>
        <v>0</v>
      </c>
      <c r="D148" s="5">
        <f>D149</f>
        <v>28549000</v>
      </c>
      <c r="E148" s="5">
        <f t="shared" si="47"/>
        <v>0</v>
      </c>
      <c r="F148" s="5">
        <f>F149</f>
        <v>28549000</v>
      </c>
      <c r="G148" s="5">
        <f aca="true" t="shared" si="49" ref="G148:I149">G149</f>
        <v>29910000</v>
      </c>
      <c r="H148" s="5">
        <f t="shared" si="49"/>
        <v>29910000</v>
      </c>
      <c r="I148" s="5">
        <f t="shared" si="49"/>
        <v>29910000</v>
      </c>
    </row>
    <row r="149" spans="1:9" ht="38.25">
      <c r="A149" s="7" t="s">
        <v>235</v>
      </c>
      <c r="B149" s="4" t="s">
        <v>236</v>
      </c>
      <c r="C149" s="5">
        <f>C150</f>
        <v>0</v>
      </c>
      <c r="D149" s="5">
        <f>D150</f>
        <v>28549000</v>
      </c>
      <c r="E149" s="5">
        <f t="shared" si="47"/>
        <v>0</v>
      </c>
      <c r="F149" s="5">
        <f>F150</f>
        <v>28549000</v>
      </c>
      <c r="G149" s="5">
        <f t="shared" si="49"/>
        <v>29910000</v>
      </c>
      <c r="H149" s="5">
        <f t="shared" si="49"/>
        <v>29910000</v>
      </c>
      <c r="I149" s="5">
        <f t="shared" si="49"/>
        <v>29910000</v>
      </c>
    </row>
    <row r="150" spans="1:9" ht="12.75">
      <c r="A150" s="7" t="s">
        <v>237</v>
      </c>
      <c r="B150" s="4" t="s">
        <v>238</v>
      </c>
      <c r="C150" s="5">
        <f>C363</f>
        <v>0</v>
      </c>
      <c r="D150" s="5">
        <f>D363</f>
        <v>28549000</v>
      </c>
      <c r="E150" s="5">
        <f t="shared" si="47"/>
        <v>0</v>
      </c>
      <c r="F150" s="5">
        <f>F363</f>
        <v>28549000</v>
      </c>
      <c r="G150" s="5">
        <f>G363</f>
        <v>29910000</v>
      </c>
      <c r="H150" s="5">
        <f>H363</f>
        <v>29910000</v>
      </c>
      <c r="I150" s="5">
        <f>I363</f>
        <v>29910000</v>
      </c>
    </row>
    <row r="151" spans="1:9" ht="25.5">
      <c r="A151" s="7" t="s">
        <v>83</v>
      </c>
      <c r="B151" s="4" t="s">
        <v>84</v>
      </c>
      <c r="C151" s="5">
        <f>C152+C153+C154+C155</f>
        <v>0</v>
      </c>
      <c r="D151" s="5">
        <f>D152+D153+D154+D155</f>
        <v>17981000</v>
      </c>
      <c r="E151" s="5">
        <f t="shared" si="47"/>
        <v>0</v>
      </c>
      <c r="F151" s="5">
        <f>F152+F153+F154+F155</f>
        <v>17981000</v>
      </c>
      <c r="G151" s="5">
        <f>G152+G153+G154+G155</f>
        <v>19082000</v>
      </c>
      <c r="H151" s="5">
        <f>H152+H153+H154+H155</f>
        <v>19082000</v>
      </c>
      <c r="I151" s="5">
        <f>I152+I153+I154+I155</f>
        <v>19082000</v>
      </c>
    </row>
    <row r="152" spans="1:9" ht="12.75">
      <c r="A152" s="7" t="s">
        <v>257</v>
      </c>
      <c r="B152" s="4" t="s">
        <v>258</v>
      </c>
      <c r="C152" s="5">
        <f aca="true" t="shared" si="50" ref="C152:D155">C365</f>
        <v>0</v>
      </c>
      <c r="D152" s="5">
        <f t="shared" si="50"/>
        <v>0</v>
      </c>
      <c r="E152" s="5">
        <f t="shared" si="47"/>
        <v>0</v>
      </c>
      <c r="F152" s="5">
        <f>F365</f>
        <v>0</v>
      </c>
      <c r="G152" s="5">
        <f aca="true" t="shared" si="51" ref="G152:I155">G365</f>
        <v>600000</v>
      </c>
      <c r="H152" s="5">
        <f t="shared" si="51"/>
        <v>600000</v>
      </c>
      <c r="I152" s="5">
        <f t="shared" si="51"/>
        <v>600000</v>
      </c>
    </row>
    <row r="153" spans="1:9" ht="12.75">
      <c r="A153" s="7" t="s">
        <v>259</v>
      </c>
      <c r="B153" s="4" t="s">
        <v>260</v>
      </c>
      <c r="C153" s="5">
        <f t="shared" si="50"/>
        <v>0</v>
      </c>
      <c r="D153" s="5">
        <f t="shared" si="50"/>
        <v>0</v>
      </c>
      <c r="E153" s="5">
        <f t="shared" si="47"/>
        <v>0</v>
      </c>
      <c r="F153" s="5">
        <f>F366</f>
        <v>0</v>
      </c>
      <c r="G153" s="5">
        <f t="shared" si="51"/>
        <v>500000</v>
      </c>
      <c r="H153" s="5">
        <f t="shared" si="51"/>
        <v>500000</v>
      </c>
      <c r="I153" s="5">
        <f t="shared" si="51"/>
        <v>500000</v>
      </c>
    </row>
    <row r="154" spans="1:9" ht="12.75">
      <c r="A154" s="7" t="s">
        <v>261</v>
      </c>
      <c r="B154" s="4" t="s">
        <v>262</v>
      </c>
      <c r="C154" s="5">
        <f t="shared" si="50"/>
        <v>0</v>
      </c>
      <c r="D154" s="5">
        <f t="shared" si="50"/>
        <v>17974000</v>
      </c>
      <c r="E154" s="5">
        <f t="shared" si="47"/>
        <v>0</v>
      </c>
      <c r="F154" s="5">
        <f>F367</f>
        <v>17974000</v>
      </c>
      <c r="G154" s="5">
        <f t="shared" si="51"/>
        <v>17974000</v>
      </c>
      <c r="H154" s="5">
        <f t="shared" si="51"/>
        <v>17974000</v>
      </c>
      <c r="I154" s="5">
        <f t="shared" si="51"/>
        <v>17974000</v>
      </c>
    </row>
    <row r="155" spans="1:9" ht="12.75">
      <c r="A155" s="7" t="s">
        <v>87</v>
      </c>
      <c r="B155" s="4" t="s">
        <v>88</v>
      </c>
      <c r="C155" s="5">
        <f t="shared" si="50"/>
        <v>0</v>
      </c>
      <c r="D155" s="5">
        <f t="shared" si="50"/>
        <v>7000</v>
      </c>
      <c r="E155" s="5">
        <f t="shared" si="47"/>
        <v>0</v>
      </c>
      <c r="F155" s="5">
        <f>F368</f>
        <v>7000</v>
      </c>
      <c r="G155" s="5">
        <f t="shared" si="51"/>
        <v>8000</v>
      </c>
      <c r="H155" s="5">
        <f t="shared" si="51"/>
        <v>8000</v>
      </c>
      <c r="I155" s="5">
        <f t="shared" si="51"/>
        <v>8000</v>
      </c>
    </row>
    <row r="156" spans="1:9" ht="12.75">
      <c r="A156" s="7" t="s">
        <v>263</v>
      </c>
      <c r="B156" s="4" t="s">
        <v>264</v>
      </c>
      <c r="C156" s="5">
        <f aca="true" t="shared" si="52" ref="C156:I158">C157</f>
        <v>0</v>
      </c>
      <c r="D156" s="5">
        <f t="shared" si="52"/>
        <v>4000</v>
      </c>
      <c r="E156" s="5">
        <f t="shared" si="47"/>
        <v>0</v>
      </c>
      <c r="F156" s="5">
        <f t="shared" si="52"/>
        <v>4000</v>
      </c>
      <c r="G156" s="5">
        <f t="shared" si="52"/>
        <v>0</v>
      </c>
      <c r="H156" s="5">
        <f t="shared" si="52"/>
        <v>0</v>
      </c>
      <c r="I156" s="5">
        <f t="shared" si="52"/>
        <v>0</v>
      </c>
    </row>
    <row r="157" spans="1:9" ht="12.75">
      <c r="A157" s="7" t="s">
        <v>265</v>
      </c>
      <c r="B157" s="4" t="s">
        <v>266</v>
      </c>
      <c r="C157" s="5">
        <f t="shared" si="52"/>
        <v>0</v>
      </c>
      <c r="D157" s="5">
        <f t="shared" si="52"/>
        <v>4000</v>
      </c>
      <c r="E157" s="5">
        <f t="shared" si="47"/>
        <v>0</v>
      </c>
      <c r="F157" s="5">
        <f t="shared" si="52"/>
        <v>4000</v>
      </c>
      <c r="G157" s="5">
        <f t="shared" si="52"/>
        <v>0</v>
      </c>
      <c r="H157" s="5">
        <f t="shared" si="52"/>
        <v>0</v>
      </c>
      <c r="I157" s="5">
        <f t="shared" si="52"/>
        <v>0</v>
      </c>
    </row>
    <row r="158" spans="1:9" ht="12.75">
      <c r="A158" s="7" t="s">
        <v>271</v>
      </c>
      <c r="B158" s="4" t="s">
        <v>272</v>
      </c>
      <c r="C158" s="5">
        <f t="shared" si="52"/>
        <v>0</v>
      </c>
      <c r="D158" s="5">
        <f t="shared" si="52"/>
        <v>4000</v>
      </c>
      <c r="E158" s="5">
        <f t="shared" si="47"/>
        <v>0</v>
      </c>
      <c r="F158" s="5">
        <f t="shared" si="52"/>
        <v>4000</v>
      </c>
      <c r="G158" s="5">
        <f t="shared" si="52"/>
        <v>0</v>
      </c>
      <c r="H158" s="5">
        <f t="shared" si="52"/>
        <v>0</v>
      </c>
      <c r="I158" s="5">
        <f t="shared" si="52"/>
        <v>0</v>
      </c>
    </row>
    <row r="159" spans="1:9" ht="12.75">
      <c r="A159" s="7" t="s">
        <v>273</v>
      </c>
      <c r="B159" s="4" t="s">
        <v>274</v>
      </c>
      <c r="C159" s="5">
        <f>C372</f>
        <v>0</v>
      </c>
      <c r="D159" s="5">
        <f>D372</f>
        <v>4000</v>
      </c>
      <c r="E159" s="5">
        <f t="shared" si="47"/>
        <v>0</v>
      </c>
      <c r="F159" s="5">
        <f>F372</f>
        <v>4000</v>
      </c>
      <c r="G159" s="5">
        <f>G372</f>
        <v>0</v>
      </c>
      <c r="H159" s="5">
        <f>H372</f>
        <v>0</v>
      </c>
      <c r="I159" s="5">
        <f>I372</f>
        <v>0</v>
      </c>
    </row>
    <row r="160" spans="1:9" ht="12.75">
      <c r="A160" s="7" t="s">
        <v>275</v>
      </c>
      <c r="B160" s="4" t="s">
        <v>90</v>
      </c>
      <c r="C160" s="5">
        <f>C161+C164+C167+C172</f>
        <v>0</v>
      </c>
      <c r="D160" s="5">
        <f>D161+D164+D167+D172</f>
        <v>19584000</v>
      </c>
      <c r="E160" s="5">
        <f t="shared" si="47"/>
        <v>0</v>
      </c>
      <c r="F160" s="5">
        <f>F161+F164+F167+F172</f>
        <v>19584000</v>
      </c>
      <c r="G160" s="5">
        <f>G161+G164+G167+G172</f>
        <v>1049000</v>
      </c>
      <c r="H160" s="5">
        <f>H161+H164+H167+H172</f>
        <v>1064000</v>
      </c>
      <c r="I160" s="5">
        <f>I161+I164+I167+I172</f>
        <v>1076000</v>
      </c>
    </row>
    <row r="161" spans="1:9" ht="12.75">
      <c r="A161" s="7" t="s">
        <v>276</v>
      </c>
      <c r="B161" s="4" t="s">
        <v>277</v>
      </c>
      <c r="C161" s="5">
        <f>C162</f>
        <v>0</v>
      </c>
      <c r="D161" s="5">
        <f>D162</f>
        <v>1046000</v>
      </c>
      <c r="E161" s="5">
        <f t="shared" si="47"/>
        <v>0</v>
      </c>
      <c r="F161" s="5">
        <f>F162</f>
        <v>1046000</v>
      </c>
      <c r="G161" s="5">
        <f aca="true" t="shared" si="53" ref="G161:I162">G162</f>
        <v>0</v>
      </c>
      <c r="H161" s="5">
        <f t="shared" si="53"/>
        <v>0</v>
      </c>
      <c r="I161" s="5">
        <f t="shared" si="53"/>
        <v>0</v>
      </c>
    </row>
    <row r="162" spans="1:9" ht="12.75">
      <c r="A162" s="7" t="s">
        <v>278</v>
      </c>
      <c r="B162" s="4" t="s">
        <v>279</v>
      </c>
      <c r="C162" s="5">
        <f>C163</f>
        <v>0</v>
      </c>
      <c r="D162" s="5">
        <f>D163</f>
        <v>1046000</v>
      </c>
      <c r="E162" s="5">
        <f t="shared" si="47"/>
        <v>0</v>
      </c>
      <c r="F162" s="5">
        <f>F163</f>
        <v>1046000</v>
      </c>
      <c r="G162" s="5">
        <f t="shared" si="53"/>
        <v>0</v>
      </c>
      <c r="H162" s="5">
        <f t="shared" si="53"/>
        <v>0</v>
      </c>
      <c r="I162" s="5">
        <f t="shared" si="53"/>
        <v>0</v>
      </c>
    </row>
    <row r="163" spans="1:9" ht="12.75">
      <c r="A163" s="7" t="s">
        <v>282</v>
      </c>
      <c r="B163" s="4" t="s">
        <v>283</v>
      </c>
      <c r="C163" s="5">
        <f>C502</f>
        <v>0</v>
      </c>
      <c r="D163" s="5">
        <f>D502</f>
        <v>1046000</v>
      </c>
      <c r="E163" s="5">
        <f t="shared" si="47"/>
        <v>0</v>
      </c>
      <c r="F163" s="5">
        <f>F502</f>
        <v>1046000</v>
      </c>
      <c r="G163" s="5">
        <f>G502</f>
        <v>0</v>
      </c>
      <c r="H163" s="5">
        <f>H502</f>
        <v>0</v>
      </c>
      <c r="I163" s="5">
        <f>I502</f>
        <v>0</v>
      </c>
    </row>
    <row r="164" spans="1:9" ht="25.5">
      <c r="A164" s="7" t="s">
        <v>292</v>
      </c>
      <c r="B164" s="4" t="s">
        <v>293</v>
      </c>
      <c r="C164" s="5">
        <f>C165</f>
        <v>0</v>
      </c>
      <c r="D164" s="5">
        <f>D165</f>
        <v>1949000</v>
      </c>
      <c r="E164" s="5">
        <f t="shared" si="47"/>
        <v>0</v>
      </c>
      <c r="F164" s="5">
        <f>F165</f>
        <v>1949000</v>
      </c>
      <c r="G164" s="5">
        <f aca="true" t="shared" si="54" ref="G164:I165">G165</f>
        <v>0</v>
      </c>
      <c r="H164" s="5">
        <f t="shared" si="54"/>
        <v>0</v>
      </c>
      <c r="I164" s="5">
        <f t="shared" si="54"/>
        <v>0</v>
      </c>
    </row>
    <row r="165" spans="1:9" ht="12.75">
      <c r="A165" s="7" t="s">
        <v>294</v>
      </c>
      <c r="B165" s="4" t="s">
        <v>295</v>
      </c>
      <c r="C165" s="5">
        <f>C166</f>
        <v>0</v>
      </c>
      <c r="D165" s="5">
        <f>D166</f>
        <v>1949000</v>
      </c>
      <c r="E165" s="5">
        <f t="shared" si="47"/>
        <v>0</v>
      </c>
      <c r="F165" s="5">
        <f>F166</f>
        <v>1949000</v>
      </c>
      <c r="G165" s="5">
        <f t="shared" si="54"/>
        <v>0</v>
      </c>
      <c r="H165" s="5">
        <f t="shared" si="54"/>
        <v>0</v>
      </c>
      <c r="I165" s="5">
        <f t="shared" si="54"/>
        <v>0</v>
      </c>
    </row>
    <row r="166" spans="1:9" ht="12.75">
      <c r="A166" s="7" t="s">
        <v>296</v>
      </c>
      <c r="B166" s="4" t="s">
        <v>297</v>
      </c>
      <c r="C166" s="5">
        <f>C505</f>
        <v>0</v>
      </c>
      <c r="D166" s="5">
        <f>D505</f>
        <v>1949000</v>
      </c>
      <c r="E166" s="5">
        <f t="shared" si="47"/>
        <v>0</v>
      </c>
      <c r="F166" s="5">
        <f>F505</f>
        <v>1949000</v>
      </c>
      <c r="G166" s="5">
        <f>G505</f>
        <v>0</v>
      </c>
      <c r="H166" s="5">
        <f>H505</f>
        <v>0</v>
      </c>
      <c r="I166" s="5">
        <f>I505</f>
        <v>0</v>
      </c>
    </row>
    <row r="167" spans="1:9" ht="25.5">
      <c r="A167" s="7" t="s">
        <v>91</v>
      </c>
      <c r="B167" s="4" t="s">
        <v>92</v>
      </c>
      <c r="C167" s="5">
        <f>C168</f>
        <v>0</v>
      </c>
      <c r="D167" s="5">
        <f>D168</f>
        <v>13541000</v>
      </c>
      <c r="E167" s="5">
        <f t="shared" si="47"/>
        <v>0</v>
      </c>
      <c r="F167" s="5">
        <f>F168</f>
        <v>13541000</v>
      </c>
      <c r="G167" s="5">
        <f>G168</f>
        <v>0</v>
      </c>
      <c r="H167" s="5">
        <f>H168</f>
        <v>0</v>
      </c>
      <c r="I167" s="5">
        <f>I168</f>
        <v>0</v>
      </c>
    </row>
    <row r="168" spans="1:9" ht="12.75">
      <c r="A168" s="7" t="s">
        <v>93</v>
      </c>
      <c r="B168" s="4" t="s">
        <v>94</v>
      </c>
      <c r="C168" s="5">
        <f>C169+C170+C171</f>
        <v>0</v>
      </c>
      <c r="D168" s="5">
        <f>D169+D170+D171</f>
        <v>13541000</v>
      </c>
      <c r="E168" s="5">
        <f t="shared" si="47"/>
        <v>0</v>
      </c>
      <c r="F168" s="5">
        <f>F169+F170+F171</f>
        <v>13541000</v>
      </c>
      <c r="G168" s="5">
        <f>G169+G170+G171</f>
        <v>0</v>
      </c>
      <c r="H168" s="5">
        <f>H169+H170+H171</f>
        <v>0</v>
      </c>
      <c r="I168" s="5">
        <f>I169+I170+I171</f>
        <v>0</v>
      </c>
    </row>
    <row r="169" spans="1:9" ht="12.75">
      <c r="A169" s="7" t="s">
        <v>95</v>
      </c>
      <c r="B169" s="4" t="s">
        <v>96</v>
      </c>
      <c r="C169" s="5">
        <f aca="true" t="shared" si="55" ref="C169:D171">C508</f>
        <v>0</v>
      </c>
      <c r="D169" s="5">
        <f t="shared" si="55"/>
        <v>1733000</v>
      </c>
      <c r="E169" s="5">
        <f t="shared" si="47"/>
        <v>0</v>
      </c>
      <c r="F169" s="5">
        <f>F508</f>
        <v>1733000</v>
      </c>
      <c r="G169" s="5">
        <f aca="true" t="shared" si="56" ref="G169:I171">G508</f>
        <v>0</v>
      </c>
      <c r="H169" s="5">
        <f t="shared" si="56"/>
        <v>0</v>
      </c>
      <c r="I169" s="5">
        <f t="shared" si="56"/>
        <v>0</v>
      </c>
    </row>
    <row r="170" spans="1:9" ht="12.75">
      <c r="A170" s="7" t="s">
        <v>97</v>
      </c>
      <c r="B170" s="4" t="s">
        <v>98</v>
      </c>
      <c r="C170" s="5">
        <f t="shared" si="55"/>
        <v>0</v>
      </c>
      <c r="D170" s="5">
        <f t="shared" si="55"/>
        <v>9814000</v>
      </c>
      <c r="E170" s="5">
        <f t="shared" si="47"/>
        <v>0</v>
      </c>
      <c r="F170" s="5">
        <f>F509</f>
        <v>9814000</v>
      </c>
      <c r="G170" s="5">
        <f t="shared" si="56"/>
        <v>0</v>
      </c>
      <c r="H170" s="5">
        <f t="shared" si="56"/>
        <v>0</v>
      </c>
      <c r="I170" s="5">
        <f t="shared" si="56"/>
        <v>0</v>
      </c>
    </row>
    <row r="171" spans="1:9" ht="12.75">
      <c r="A171" s="7" t="s">
        <v>296</v>
      </c>
      <c r="B171" s="4" t="s">
        <v>298</v>
      </c>
      <c r="C171" s="5">
        <f t="shared" si="55"/>
        <v>0</v>
      </c>
      <c r="D171" s="5">
        <f t="shared" si="55"/>
        <v>1994000</v>
      </c>
      <c r="E171" s="5">
        <f t="shared" si="47"/>
        <v>0</v>
      </c>
      <c r="F171" s="5">
        <f>F510</f>
        <v>1994000</v>
      </c>
      <c r="G171" s="5">
        <f t="shared" si="56"/>
        <v>0</v>
      </c>
      <c r="H171" s="5">
        <f t="shared" si="56"/>
        <v>0</v>
      </c>
      <c r="I171" s="5">
        <f t="shared" si="56"/>
        <v>0</v>
      </c>
    </row>
    <row r="172" spans="1:9" ht="12.75">
      <c r="A172" s="7" t="s">
        <v>99</v>
      </c>
      <c r="B172" s="4" t="s">
        <v>100</v>
      </c>
      <c r="C172" s="5">
        <f aca="true" t="shared" si="57" ref="C172:I174">C173</f>
        <v>0</v>
      </c>
      <c r="D172" s="5">
        <f t="shared" si="57"/>
        <v>3048000</v>
      </c>
      <c r="E172" s="5">
        <f t="shared" si="47"/>
        <v>0</v>
      </c>
      <c r="F172" s="5">
        <f t="shared" si="57"/>
        <v>3048000</v>
      </c>
      <c r="G172" s="5">
        <f t="shared" si="57"/>
        <v>1049000</v>
      </c>
      <c r="H172" s="5">
        <f t="shared" si="57"/>
        <v>1064000</v>
      </c>
      <c r="I172" s="5">
        <f t="shared" si="57"/>
        <v>1076000</v>
      </c>
    </row>
    <row r="173" spans="1:9" ht="12.75">
      <c r="A173" s="7" t="s">
        <v>101</v>
      </c>
      <c r="B173" s="4" t="s">
        <v>102</v>
      </c>
      <c r="C173" s="5">
        <f t="shared" si="57"/>
        <v>0</v>
      </c>
      <c r="D173" s="5">
        <f t="shared" si="57"/>
        <v>3048000</v>
      </c>
      <c r="E173" s="5">
        <f t="shared" si="47"/>
        <v>0</v>
      </c>
      <c r="F173" s="5">
        <f t="shared" si="57"/>
        <v>3048000</v>
      </c>
      <c r="G173" s="5">
        <f t="shared" si="57"/>
        <v>1049000</v>
      </c>
      <c r="H173" s="5">
        <f t="shared" si="57"/>
        <v>1064000</v>
      </c>
      <c r="I173" s="5">
        <f t="shared" si="57"/>
        <v>1076000</v>
      </c>
    </row>
    <row r="174" spans="1:9" ht="12.75">
      <c r="A174" s="7" t="s">
        <v>103</v>
      </c>
      <c r="B174" s="4" t="s">
        <v>104</v>
      </c>
      <c r="C174" s="5">
        <f t="shared" si="57"/>
        <v>0</v>
      </c>
      <c r="D174" s="5">
        <f t="shared" si="57"/>
        <v>3048000</v>
      </c>
      <c r="E174" s="5">
        <f t="shared" si="47"/>
        <v>0</v>
      </c>
      <c r="F174" s="5">
        <f t="shared" si="57"/>
        <v>3048000</v>
      </c>
      <c r="G174" s="5">
        <f t="shared" si="57"/>
        <v>1049000</v>
      </c>
      <c r="H174" s="5">
        <f t="shared" si="57"/>
        <v>1064000</v>
      </c>
      <c r="I174" s="5">
        <f t="shared" si="57"/>
        <v>1076000</v>
      </c>
    </row>
    <row r="175" spans="1:9" ht="12.75">
      <c r="A175" s="7" t="s">
        <v>111</v>
      </c>
      <c r="B175" s="4" t="s">
        <v>112</v>
      </c>
      <c r="C175" s="5">
        <f>C514</f>
        <v>0</v>
      </c>
      <c r="D175" s="5">
        <f>D514</f>
        <v>3048000</v>
      </c>
      <c r="E175" s="5">
        <f t="shared" si="47"/>
        <v>0</v>
      </c>
      <c r="F175" s="5">
        <f>F514</f>
        <v>3048000</v>
      </c>
      <c r="G175" s="5">
        <f>G514</f>
        <v>1049000</v>
      </c>
      <c r="H175" s="5">
        <f>H514</f>
        <v>1064000</v>
      </c>
      <c r="I175" s="5">
        <f>I514</f>
        <v>1076000</v>
      </c>
    </row>
    <row r="176" spans="1:9" ht="25.5">
      <c r="A176" s="7" t="s">
        <v>322</v>
      </c>
      <c r="B176" s="4" t="s">
        <v>323</v>
      </c>
      <c r="C176" s="5">
        <f>C177+C194</f>
        <v>0</v>
      </c>
      <c r="D176" s="5">
        <f>D177+D194</f>
        <v>93229000</v>
      </c>
      <c r="E176" s="5">
        <f t="shared" si="47"/>
        <v>0</v>
      </c>
      <c r="F176" s="5">
        <f>F177+F194</f>
        <v>93229000</v>
      </c>
      <c r="G176" s="5">
        <f>G177+G194</f>
        <v>116679000</v>
      </c>
      <c r="H176" s="5">
        <f>H177+H194</f>
        <v>116679000</v>
      </c>
      <c r="I176" s="5">
        <f>I177+I194</f>
        <v>116679000</v>
      </c>
    </row>
    <row r="177" spans="1:9" ht="12.75">
      <c r="A177" s="7" t="s">
        <v>222</v>
      </c>
      <c r="B177" s="4" t="s">
        <v>223</v>
      </c>
      <c r="C177" s="5">
        <f>C178+C179+C187+C191</f>
        <v>0</v>
      </c>
      <c r="D177" s="5">
        <f>D178+D179+D187+D191+D183+D180</f>
        <v>89791000</v>
      </c>
      <c r="E177" s="5">
        <f>E178+E179+E187+E191+E183+E180</f>
        <v>0</v>
      </c>
      <c r="F177" s="5">
        <f>F178+F179+F187+F191+F183+F180</f>
        <v>89791000</v>
      </c>
      <c r="G177" s="5">
        <f>G178+G179+G187+G191</f>
        <v>114149000</v>
      </c>
      <c r="H177" s="5">
        <f>H178+H179+H187+H191</f>
        <v>114149000</v>
      </c>
      <c r="I177" s="5">
        <f>I178+I179+I187+I191</f>
        <v>114149000</v>
      </c>
    </row>
    <row r="178" spans="1:9" ht="12.75">
      <c r="A178" s="7" t="s">
        <v>79</v>
      </c>
      <c r="B178" s="4" t="s">
        <v>80</v>
      </c>
      <c r="C178" s="5">
        <f>C375</f>
        <v>0</v>
      </c>
      <c r="D178" s="5">
        <f>D375</f>
        <v>73300000</v>
      </c>
      <c r="E178" s="5">
        <f t="shared" si="47"/>
        <v>0</v>
      </c>
      <c r="F178" s="5">
        <f aca="true" t="shared" si="58" ref="F178:I179">F375</f>
        <v>73300000</v>
      </c>
      <c r="G178" s="5">
        <f t="shared" si="58"/>
        <v>95000000</v>
      </c>
      <c r="H178" s="5">
        <f t="shared" si="58"/>
        <v>95000000</v>
      </c>
      <c r="I178" s="5">
        <f t="shared" si="58"/>
        <v>95000000</v>
      </c>
    </row>
    <row r="179" spans="1:9" ht="25.5">
      <c r="A179" s="7" t="s">
        <v>81</v>
      </c>
      <c r="B179" s="4" t="s">
        <v>82</v>
      </c>
      <c r="C179" s="5">
        <f>C376</f>
        <v>0</v>
      </c>
      <c r="D179" s="5">
        <f>D376</f>
        <v>8823000</v>
      </c>
      <c r="E179" s="5">
        <f>E376</f>
        <v>-180000</v>
      </c>
      <c r="F179" s="5">
        <f t="shared" si="58"/>
        <v>8643000</v>
      </c>
      <c r="G179" s="5">
        <f t="shared" si="58"/>
        <v>11000000</v>
      </c>
      <c r="H179" s="5">
        <f t="shared" si="58"/>
        <v>11000000</v>
      </c>
      <c r="I179" s="5">
        <f t="shared" si="58"/>
        <v>11000000</v>
      </c>
    </row>
    <row r="180" spans="1:9" ht="12.75">
      <c r="A180" s="7" t="s">
        <v>233</v>
      </c>
      <c r="B180" s="4" t="s">
        <v>234</v>
      </c>
      <c r="C180" s="5"/>
      <c r="D180" s="5">
        <f>D181</f>
        <v>0</v>
      </c>
      <c r="E180" s="5">
        <f t="shared" si="47"/>
        <v>927000</v>
      </c>
      <c r="F180" s="5">
        <f>F181</f>
        <v>927000</v>
      </c>
      <c r="G180" s="5"/>
      <c r="H180" s="5"/>
      <c r="I180" s="5"/>
    </row>
    <row r="181" spans="1:9" ht="38.25">
      <c r="A181" s="7" t="s">
        <v>415</v>
      </c>
      <c r="B181" s="4" t="s">
        <v>236</v>
      </c>
      <c r="C181" s="5"/>
      <c r="D181" s="5">
        <f>D182</f>
        <v>0</v>
      </c>
      <c r="E181" s="5">
        <f t="shared" si="47"/>
        <v>927000</v>
      </c>
      <c r="F181" s="5">
        <f>F182</f>
        <v>927000</v>
      </c>
      <c r="G181" s="5"/>
      <c r="H181" s="5"/>
      <c r="I181" s="5"/>
    </row>
    <row r="182" spans="1:9" ht="25.5">
      <c r="A182" s="7" t="s">
        <v>414</v>
      </c>
      <c r="B182" s="4" t="s">
        <v>416</v>
      </c>
      <c r="C182" s="5"/>
      <c r="D182" s="5">
        <f>D379</f>
        <v>0</v>
      </c>
      <c r="E182" s="5">
        <f>E379</f>
        <v>927000</v>
      </c>
      <c r="F182" s="5">
        <f>F379</f>
        <v>927000</v>
      </c>
      <c r="G182" s="5"/>
      <c r="H182" s="5"/>
      <c r="I182" s="5"/>
    </row>
    <row r="183" spans="1:9" ht="12.75">
      <c r="A183" s="7" t="s">
        <v>243</v>
      </c>
      <c r="B183" s="4" t="s">
        <v>244</v>
      </c>
      <c r="C183" s="5">
        <f>C184</f>
        <v>0</v>
      </c>
      <c r="D183" s="5">
        <f>D184</f>
        <v>1047000</v>
      </c>
      <c r="E183" s="5">
        <f t="shared" si="47"/>
        <v>-747000</v>
      </c>
      <c r="F183" s="5">
        <f>F184</f>
        <v>300000</v>
      </c>
      <c r="G183" s="5">
        <f aca="true" t="shared" si="59" ref="G183:I184">G184</f>
        <v>9979000</v>
      </c>
      <c r="H183" s="5">
        <f t="shared" si="59"/>
        <v>9979000</v>
      </c>
      <c r="I183" s="5">
        <f t="shared" si="59"/>
        <v>9979000</v>
      </c>
    </row>
    <row r="184" spans="1:9" ht="12.75">
      <c r="A184" s="7" t="s">
        <v>245</v>
      </c>
      <c r="B184" s="4" t="s">
        <v>246</v>
      </c>
      <c r="C184" s="5">
        <f>C185</f>
        <v>0</v>
      </c>
      <c r="D184" s="5">
        <f>D185+D186</f>
        <v>1047000</v>
      </c>
      <c r="E184" s="5">
        <f>E185+E186</f>
        <v>-747000</v>
      </c>
      <c r="F184" s="5">
        <f>F185+F186</f>
        <v>300000</v>
      </c>
      <c r="G184" s="5">
        <f t="shared" si="59"/>
        <v>9979000</v>
      </c>
      <c r="H184" s="5">
        <f t="shared" si="59"/>
        <v>9979000</v>
      </c>
      <c r="I184" s="5">
        <f t="shared" si="59"/>
        <v>9979000</v>
      </c>
    </row>
    <row r="185" spans="1:9" ht="12.75">
      <c r="A185" s="7" t="s">
        <v>247</v>
      </c>
      <c r="B185" s="4" t="s">
        <v>248</v>
      </c>
      <c r="C185" s="5">
        <f>C350</f>
        <v>0</v>
      </c>
      <c r="D185" s="5">
        <f aca="true" t="shared" si="60" ref="D185:F186">D382</f>
        <v>1047000</v>
      </c>
      <c r="E185" s="5">
        <f t="shared" si="60"/>
        <v>-1047000</v>
      </c>
      <c r="F185" s="5">
        <f t="shared" si="60"/>
        <v>0</v>
      </c>
      <c r="G185" s="5">
        <f>G350</f>
        <v>9979000</v>
      </c>
      <c r="H185" s="5">
        <f>H350</f>
        <v>9979000</v>
      </c>
      <c r="I185" s="5">
        <f>I350</f>
        <v>9979000</v>
      </c>
    </row>
    <row r="186" spans="1:9" ht="25.5">
      <c r="A186" s="7" t="s">
        <v>412</v>
      </c>
      <c r="B186" s="4" t="s">
        <v>413</v>
      </c>
      <c r="C186" s="5"/>
      <c r="D186" s="5">
        <f t="shared" si="60"/>
        <v>0</v>
      </c>
      <c r="E186" s="5">
        <f t="shared" si="60"/>
        <v>300000</v>
      </c>
      <c r="F186" s="5">
        <f t="shared" si="60"/>
        <v>300000</v>
      </c>
      <c r="G186" s="5"/>
      <c r="H186" s="5"/>
      <c r="I186" s="5"/>
    </row>
    <row r="187" spans="1:9" ht="12.75">
      <c r="A187" s="7" t="s">
        <v>249</v>
      </c>
      <c r="B187" s="4" t="s">
        <v>250</v>
      </c>
      <c r="C187" s="5">
        <f>C188</f>
        <v>0</v>
      </c>
      <c r="D187" s="5">
        <f>D188</f>
        <v>5027000</v>
      </c>
      <c r="E187" s="5">
        <f t="shared" si="47"/>
        <v>0</v>
      </c>
      <c r="F187" s="5">
        <f>F188</f>
        <v>5027000</v>
      </c>
      <c r="G187" s="5">
        <f>G188</f>
        <v>6449000</v>
      </c>
      <c r="H187" s="5">
        <f>H188</f>
        <v>6449000</v>
      </c>
      <c r="I187" s="5">
        <f>I188</f>
        <v>6449000</v>
      </c>
    </row>
    <row r="188" spans="1:9" ht="12.75">
      <c r="A188" s="7" t="s">
        <v>251</v>
      </c>
      <c r="B188" s="4" t="s">
        <v>252</v>
      </c>
      <c r="C188" s="5">
        <f>C189+C190</f>
        <v>0</v>
      </c>
      <c r="D188" s="5">
        <f>D189+D190</f>
        <v>5027000</v>
      </c>
      <c r="E188" s="5">
        <f t="shared" si="47"/>
        <v>0</v>
      </c>
      <c r="F188" s="5">
        <f>F189+F190</f>
        <v>5027000</v>
      </c>
      <c r="G188" s="5">
        <f>G189+G190</f>
        <v>6449000</v>
      </c>
      <c r="H188" s="5">
        <f>H189+H190</f>
        <v>6449000</v>
      </c>
      <c r="I188" s="5">
        <f>I189+I190</f>
        <v>6449000</v>
      </c>
    </row>
    <row r="189" spans="1:9" ht="12.75">
      <c r="A189" s="7" t="s">
        <v>253</v>
      </c>
      <c r="B189" s="4" t="s">
        <v>254</v>
      </c>
      <c r="C189" s="5">
        <f>C386</f>
        <v>0</v>
      </c>
      <c r="D189" s="5">
        <f>D386</f>
        <v>3929000</v>
      </c>
      <c r="E189" s="5">
        <f t="shared" si="47"/>
        <v>0</v>
      </c>
      <c r="F189" s="5">
        <f>F386</f>
        <v>3929000</v>
      </c>
      <c r="G189" s="5">
        <f aca="true" t="shared" si="61" ref="G189:I190">G386</f>
        <v>1749000</v>
      </c>
      <c r="H189" s="5">
        <f t="shared" si="61"/>
        <v>1749000</v>
      </c>
      <c r="I189" s="5">
        <f t="shared" si="61"/>
        <v>1749000</v>
      </c>
    </row>
    <row r="190" spans="1:9" ht="12.75">
      <c r="A190" s="7" t="s">
        <v>255</v>
      </c>
      <c r="B190" s="4" t="s">
        <v>256</v>
      </c>
      <c r="C190" s="5">
        <f>C387</f>
        <v>0</v>
      </c>
      <c r="D190" s="5">
        <f>D387</f>
        <v>1098000</v>
      </c>
      <c r="E190" s="5">
        <f t="shared" si="47"/>
        <v>0</v>
      </c>
      <c r="F190" s="5">
        <f>F387</f>
        <v>1098000</v>
      </c>
      <c r="G190" s="5">
        <f t="shared" si="61"/>
        <v>4700000</v>
      </c>
      <c r="H190" s="5">
        <f t="shared" si="61"/>
        <v>4700000</v>
      </c>
      <c r="I190" s="5">
        <f t="shared" si="61"/>
        <v>4700000</v>
      </c>
    </row>
    <row r="191" spans="1:9" ht="25.5">
      <c r="A191" s="7" t="s">
        <v>83</v>
      </c>
      <c r="B191" s="4" t="s">
        <v>84</v>
      </c>
      <c r="C191" s="5">
        <f>C192+C193</f>
        <v>0</v>
      </c>
      <c r="D191" s="5">
        <f>D192+D193</f>
        <v>1594000</v>
      </c>
      <c r="E191" s="5">
        <f t="shared" si="47"/>
        <v>0</v>
      </c>
      <c r="F191" s="5">
        <f>F192+F193</f>
        <v>1594000</v>
      </c>
      <c r="G191" s="5">
        <f>G192+G193</f>
        <v>1700000</v>
      </c>
      <c r="H191" s="5">
        <f>H192+H193</f>
        <v>1700000</v>
      </c>
      <c r="I191" s="5">
        <f>I192+I193</f>
        <v>1700000</v>
      </c>
    </row>
    <row r="192" spans="1:9" ht="12.75">
      <c r="A192" s="7" t="s">
        <v>257</v>
      </c>
      <c r="B192" s="4" t="s">
        <v>258</v>
      </c>
      <c r="C192" s="5">
        <f>C389</f>
        <v>0</v>
      </c>
      <c r="D192" s="5">
        <f>D389</f>
        <v>800000</v>
      </c>
      <c r="E192" s="5">
        <f t="shared" si="47"/>
        <v>0</v>
      </c>
      <c r="F192" s="5">
        <f>F389</f>
        <v>800000</v>
      </c>
      <c r="G192" s="5">
        <f aca="true" t="shared" si="62" ref="G192:I193">G389</f>
        <v>500000</v>
      </c>
      <c r="H192" s="5">
        <f t="shared" si="62"/>
        <v>500000</v>
      </c>
      <c r="I192" s="5">
        <f t="shared" si="62"/>
        <v>500000</v>
      </c>
    </row>
    <row r="193" spans="1:9" ht="12.75">
      <c r="A193" s="7" t="s">
        <v>87</v>
      </c>
      <c r="B193" s="4" t="s">
        <v>88</v>
      </c>
      <c r="C193" s="5">
        <f>C390</f>
        <v>0</v>
      </c>
      <c r="D193" s="5">
        <f>D390</f>
        <v>794000</v>
      </c>
      <c r="E193" s="5">
        <f t="shared" si="47"/>
        <v>0</v>
      </c>
      <c r="F193" s="5">
        <f>F390</f>
        <v>794000</v>
      </c>
      <c r="G193" s="5">
        <f t="shared" si="62"/>
        <v>1200000</v>
      </c>
      <c r="H193" s="5">
        <f t="shared" si="62"/>
        <v>1200000</v>
      </c>
      <c r="I193" s="5">
        <f t="shared" si="62"/>
        <v>1200000</v>
      </c>
    </row>
    <row r="194" spans="1:9" ht="12.75">
      <c r="A194" s="7" t="s">
        <v>275</v>
      </c>
      <c r="B194" s="4" t="s">
        <v>90</v>
      </c>
      <c r="C194" s="5">
        <f>C195+C199</f>
        <v>0</v>
      </c>
      <c r="D194" s="5">
        <f>D195+D199</f>
        <v>3438000</v>
      </c>
      <c r="E194" s="5">
        <f t="shared" si="47"/>
        <v>0</v>
      </c>
      <c r="F194" s="5">
        <f>F195+F199</f>
        <v>3438000</v>
      </c>
      <c r="G194" s="5">
        <f>G195+G199</f>
        <v>2530000</v>
      </c>
      <c r="H194" s="5">
        <f>H195+H199</f>
        <v>2530000</v>
      </c>
      <c r="I194" s="5">
        <f>I195+I199</f>
        <v>2530000</v>
      </c>
    </row>
    <row r="195" spans="1:9" ht="25.5">
      <c r="A195" s="7" t="s">
        <v>91</v>
      </c>
      <c r="B195" s="4" t="s">
        <v>92</v>
      </c>
      <c r="C195" s="5">
        <f>C196</f>
        <v>0</v>
      </c>
      <c r="D195" s="5">
        <f>D196</f>
        <v>1475000</v>
      </c>
      <c r="E195" s="5">
        <f t="shared" si="47"/>
        <v>0</v>
      </c>
      <c r="F195" s="5">
        <f>F196</f>
        <v>1475000</v>
      </c>
      <c r="G195" s="5">
        <f>G196</f>
        <v>0</v>
      </c>
      <c r="H195" s="5">
        <f>H196</f>
        <v>0</v>
      </c>
      <c r="I195" s="5">
        <f>I196</f>
        <v>0</v>
      </c>
    </row>
    <row r="196" spans="1:9" ht="12.75">
      <c r="A196" s="7" t="s">
        <v>299</v>
      </c>
      <c r="B196" s="4" t="s">
        <v>300</v>
      </c>
      <c r="C196" s="5">
        <f>C197+C198</f>
        <v>0</v>
      </c>
      <c r="D196" s="5">
        <f>D197+D198</f>
        <v>1475000</v>
      </c>
      <c r="E196" s="5">
        <f t="shared" si="47"/>
        <v>0</v>
      </c>
      <c r="F196" s="5">
        <f>F197+F198</f>
        <v>1475000</v>
      </c>
      <c r="G196" s="5">
        <f>G197+G198</f>
        <v>0</v>
      </c>
      <c r="H196" s="5">
        <f>H197+H198</f>
        <v>0</v>
      </c>
      <c r="I196" s="5">
        <f>I197+I198</f>
        <v>0</v>
      </c>
    </row>
    <row r="197" spans="1:9" ht="12.75">
      <c r="A197" s="7" t="s">
        <v>95</v>
      </c>
      <c r="B197" s="4" t="s">
        <v>301</v>
      </c>
      <c r="C197" s="5">
        <f>C519</f>
        <v>0</v>
      </c>
      <c r="D197" s="5">
        <f>D519</f>
        <v>230000</v>
      </c>
      <c r="E197" s="5">
        <f t="shared" si="47"/>
        <v>0</v>
      </c>
      <c r="F197" s="5">
        <f>F519</f>
        <v>230000</v>
      </c>
      <c r="G197" s="5">
        <f aca="true" t="shared" si="63" ref="G197:I198">G519</f>
        <v>0</v>
      </c>
      <c r="H197" s="5">
        <f t="shared" si="63"/>
        <v>0</v>
      </c>
      <c r="I197" s="5">
        <f t="shared" si="63"/>
        <v>0</v>
      </c>
    </row>
    <row r="198" spans="1:9" ht="12.75">
      <c r="A198" s="7" t="s">
        <v>97</v>
      </c>
      <c r="B198" s="4" t="s">
        <v>302</v>
      </c>
      <c r="C198" s="5">
        <f>C520</f>
        <v>0</v>
      </c>
      <c r="D198" s="5">
        <f>D520</f>
        <v>1245000</v>
      </c>
      <c r="E198" s="5">
        <f t="shared" si="47"/>
        <v>0</v>
      </c>
      <c r="F198" s="5">
        <f>F520</f>
        <v>1245000</v>
      </c>
      <c r="G198" s="5">
        <f t="shared" si="63"/>
        <v>0</v>
      </c>
      <c r="H198" s="5">
        <f t="shared" si="63"/>
        <v>0</v>
      </c>
      <c r="I198" s="5">
        <f t="shared" si="63"/>
        <v>0</v>
      </c>
    </row>
    <row r="199" spans="1:9" ht="12.75">
      <c r="A199" s="7" t="s">
        <v>99</v>
      </c>
      <c r="B199" s="4" t="s">
        <v>100</v>
      </c>
      <c r="C199" s="5">
        <f>C200</f>
        <v>0</v>
      </c>
      <c r="D199" s="5">
        <f>D200</f>
        <v>1963000</v>
      </c>
      <c r="E199" s="5">
        <f t="shared" si="47"/>
        <v>0</v>
      </c>
      <c r="F199" s="5">
        <f>F200</f>
        <v>1963000</v>
      </c>
      <c r="G199" s="5">
        <f aca="true" t="shared" si="64" ref="G199:I200">G200</f>
        <v>2530000</v>
      </c>
      <c r="H199" s="5">
        <f t="shared" si="64"/>
        <v>2530000</v>
      </c>
      <c r="I199" s="5">
        <f t="shared" si="64"/>
        <v>2530000</v>
      </c>
    </row>
    <row r="200" spans="1:9" ht="12.75">
      <c r="A200" s="7" t="s">
        <v>101</v>
      </c>
      <c r="B200" s="4" t="s">
        <v>102</v>
      </c>
      <c r="C200" s="5">
        <f>C201</f>
        <v>0</v>
      </c>
      <c r="D200" s="5">
        <f>D201</f>
        <v>1963000</v>
      </c>
      <c r="E200" s="5">
        <f t="shared" si="47"/>
        <v>0</v>
      </c>
      <c r="F200" s="5">
        <f>F201</f>
        <v>1963000</v>
      </c>
      <c r="G200" s="5">
        <f t="shared" si="64"/>
        <v>2530000</v>
      </c>
      <c r="H200" s="5">
        <f t="shared" si="64"/>
        <v>2530000</v>
      </c>
      <c r="I200" s="5">
        <f t="shared" si="64"/>
        <v>2530000</v>
      </c>
    </row>
    <row r="201" spans="1:9" ht="12.75">
      <c r="A201" s="7" t="s">
        <v>103</v>
      </c>
      <c r="B201" s="4" t="s">
        <v>104</v>
      </c>
      <c r="C201" s="5">
        <f>C202+C203+C204+C205</f>
        <v>0</v>
      </c>
      <c r="D201" s="5">
        <f>D202+D203+D204+D205</f>
        <v>1963000</v>
      </c>
      <c r="E201" s="5">
        <f t="shared" si="47"/>
        <v>0</v>
      </c>
      <c r="F201" s="5">
        <f>F202+F203+F204+F205</f>
        <v>1963000</v>
      </c>
      <c r="G201" s="5">
        <f>G202+G203+G204+G205</f>
        <v>2530000</v>
      </c>
      <c r="H201" s="5">
        <f>H202+H203+H204+H205</f>
        <v>2530000</v>
      </c>
      <c r="I201" s="5">
        <f>I202+I203+I204+I205</f>
        <v>2530000</v>
      </c>
    </row>
    <row r="202" spans="1:9" ht="12.75">
      <c r="A202" s="7" t="s">
        <v>105</v>
      </c>
      <c r="B202" s="4" t="s">
        <v>106</v>
      </c>
      <c r="C202" s="5">
        <f aca="true" t="shared" si="65" ref="C202:D205">C524</f>
        <v>0</v>
      </c>
      <c r="D202" s="5">
        <f t="shared" si="65"/>
        <v>1963000</v>
      </c>
      <c r="E202" s="5">
        <f t="shared" si="47"/>
        <v>0</v>
      </c>
      <c r="F202" s="5">
        <f>F524</f>
        <v>1963000</v>
      </c>
      <c r="G202" s="5">
        <f aca="true" t="shared" si="66" ref="G202:I205">G524</f>
        <v>0</v>
      </c>
      <c r="H202" s="5">
        <f t="shared" si="66"/>
        <v>0</v>
      </c>
      <c r="I202" s="5">
        <f t="shared" si="66"/>
        <v>0</v>
      </c>
    </row>
    <row r="203" spans="1:9" ht="12.75">
      <c r="A203" s="7" t="s">
        <v>107</v>
      </c>
      <c r="B203" s="4" t="s">
        <v>108</v>
      </c>
      <c r="C203" s="5">
        <f t="shared" si="65"/>
        <v>0</v>
      </c>
      <c r="D203" s="5">
        <f t="shared" si="65"/>
        <v>0</v>
      </c>
      <c r="E203" s="5">
        <f t="shared" si="47"/>
        <v>0</v>
      </c>
      <c r="F203" s="5">
        <f>F525</f>
        <v>0</v>
      </c>
      <c r="G203" s="5">
        <f t="shared" si="66"/>
        <v>0</v>
      </c>
      <c r="H203" s="5">
        <f t="shared" si="66"/>
        <v>0</v>
      </c>
      <c r="I203" s="5">
        <f t="shared" si="66"/>
        <v>0</v>
      </c>
    </row>
    <row r="204" spans="1:9" ht="12.75">
      <c r="A204" s="7" t="s">
        <v>109</v>
      </c>
      <c r="B204" s="4" t="s">
        <v>110</v>
      </c>
      <c r="C204" s="5">
        <f t="shared" si="65"/>
        <v>0</v>
      </c>
      <c r="D204" s="5">
        <f t="shared" si="65"/>
        <v>0</v>
      </c>
      <c r="E204" s="5">
        <f t="shared" si="47"/>
        <v>0</v>
      </c>
      <c r="F204" s="5">
        <f>F526</f>
        <v>0</v>
      </c>
      <c r="G204" s="5">
        <f t="shared" si="66"/>
        <v>0</v>
      </c>
      <c r="H204" s="5">
        <f t="shared" si="66"/>
        <v>0</v>
      </c>
      <c r="I204" s="5">
        <f t="shared" si="66"/>
        <v>0</v>
      </c>
    </row>
    <row r="205" spans="1:9" ht="12.75">
      <c r="A205" s="7" t="s">
        <v>111</v>
      </c>
      <c r="B205" s="4" t="s">
        <v>112</v>
      </c>
      <c r="C205" s="5">
        <f t="shared" si="65"/>
        <v>0</v>
      </c>
      <c r="D205" s="5">
        <f t="shared" si="65"/>
        <v>0</v>
      </c>
      <c r="E205" s="5">
        <f t="shared" si="47"/>
        <v>0</v>
      </c>
      <c r="F205" s="5">
        <f>F527</f>
        <v>0</v>
      </c>
      <c r="G205" s="5">
        <f t="shared" si="66"/>
        <v>2530000</v>
      </c>
      <c r="H205" s="5">
        <f t="shared" si="66"/>
        <v>2530000</v>
      </c>
      <c r="I205" s="5">
        <f t="shared" si="66"/>
        <v>2530000</v>
      </c>
    </row>
    <row r="206" spans="1:9" ht="25.5">
      <c r="A206" s="7" t="s">
        <v>324</v>
      </c>
      <c r="B206" s="4" t="s">
        <v>325</v>
      </c>
      <c r="C206" s="5">
        <f>C207+C212</f>
        <v>0</v>
      </c>
      <c r="D206" s="5">
        <f>D207+D212</f>
        <v>62927000</v>
      </c>
      <c r="E206" s="5">
        <f t="shared" si="47"/>
        <v>-200000</v>
      </c>
      <c r="F206" s="5">
        <f>F207+F212</f>
        <v>62727000</v>
      </c>
      <c r="G206" s="5">
        <f>G207+G212</f>
        <v>13669000</v>
      </c>
      <c r="H206" s="5">
        <f>H207+H212</f>
        <v>13669000</v>
      </c>
      <c r="I206" s="5">
        <f>I207+I212</f>
        <v>13669000</v>
      </c>
    </row>
    <row r="207" spans="1:9" ht="12.75">
      <c r="A207" s="7" t="s">
        <v>326</v>
      </c>
      <c r="B207" s="4" t="s">
        <v>327</v>
      </c>
      <c r="C207" s="5">
        <f aca="true" t="shared" si="67" ref="C207:I210">C208</f>
        <v>0</v>
      </c>
      <c r="D207" s="5">
        <f t="shared" si="67"/>
        <v>751000</v>
      </c>
      <c r="E207" s="5">
        <f t="shared" si="47"/>
        <v>0</v>
      </c>
      <c r="F207" s="5">
        <f t="shared" si="67"/>
        <v>751000</v>
      </c>
      <c r="G207" s="5">
        <f t="shared" si="67"/>
        <v>0</v>
      </c>
      <c r="H207" s="5">
        <f t="shared" si="67"/>
        <v>0</v>
      </c>
      <c r="I207" s="5">
        <f t="shared" si="67"/>
        <v>0</v>
      </c>
    </row>
    <row r="208" spans="1:9" ht="12.75">
      <c r="A208" s="7" t="s">
        <v>275</v>
      </c>
      <c r="B208" s="4" t="s">
        <v>90</v>
      </c>
      <c r="C208" s="5">
        <f t="shared" si="67"/>
        <v>0</v>
      </c>
      <c r="D208" s="5">
        <f t="shared" si="67"/>
        <v>751000</v>
      </c>
      <c r="E208" s="5">
        <f t="shared" si="47"/>
        <v>0</v>
      </c>
      <c r="F208" s="5">
        <f t="shared" si="67"/>
        <v>751000</v>
      </c>
      <c r="G208" s="5">
        <f t="shared" si="67"/>
        <v>0</v>
      </c>
      <c r="H208" s="5">
        <f t="shared" si="67"/>
        <v>0</v>
      </c>
      <c r="I208" s="5">
        <f t="shared" si="67"/>
        <v>0</v>
      </c>
    </row>
    <row r="209" spans="1:9" ht="12.75">
      <c r="A209" s="7" t="s">
        <v>284</v>
      </c>
      <c r="B209" s="4" t="s">
        <v>285</v>
      </c>
      <c r="C209" s="5">
        <f t="shared" si="67"/>
        <v>0</v>
      </c>
      <c r="D209" s="5">
        <f t="shared" si="67"/>
        <v>751000</v>
      </c>
      <c r="E209" s="5">
        <f t="shared" si="47"/>
        <v>0</v>
      </c>
      <c r="F209" s="5">
        <f t="shared" si="67"/>
        <v>751000</v>
      </c>
      <c r="G209" s="5">
        <f t="shared" si="67"/>
        <v>0</v>
      </c>
      <c r="H209" s="5">
        <f t="shared" si="67"/>
        <v>0</v>
      </c>
      <c r="I209" s="5">
        <f t="shared" si="67"/>
        <v>0</v>
      </c>
    </row>
    <row r="210" spans="1:9" ht="25.5">
      <c r="A210" s="7" t="s">
        <v>286</v>
      </c>
      <c r="B210" s="4" t="s">
        <v>287</v>
      </c>
      <c r="C210" s="5">
        <f t="shared" si="67"/>
        <v>0</v>
      </c>
      <c r="D210" s="5">
        <f t="shared" si="67"/>
        <v>751000</v>
      </c>
      <c r="E210" s="5">
        <f t="shared" si="47"/>
        <v>0</v>
      </c>
      <c r="F210" s="5">
        <f t="shared" si="67"/>
        <v>751000</v>
      </c>
      <c r="G210" s="5">
        <f t="shared" si="67"/>
        <v>0</v>
      </c>
      <c r="H210" s="5">
        <f t="shared" si="67"/>
        <v>0</v>
      </c>
      <c r="I210" s="5">
        <f t="shared" si="67"/>
        <v>0</v>
      </c>
    </row>
    <row r="211" spans="1:9" ht="12.75">
      <c r="A211" s="7" t="s">
        <v>288</v>
      </c>
      <c r="B211" s="4" t="s">
        <v>289</v>
      </c>
      <c r="C211" s="5">
        <f>C533</f>
        <v>0</v>
      </c>
      <c r="D211" s="5">
        <f>D533</f>
        <v>751000</v>
      </c>
      <c r="E211" s="5">
        <f t="shared" si="47"/>
        <v>0</v>
      </c>
      <c r="F211" s="5">
        <f>F533</f>
        <v>751000</v>
      </c>
      <c r="G211" s="5">
        <f>G533</f>
        <v>0</v>
      </c>
      <c r="H211" s="5">
        <f>H533</f>
        <v>0</v>
      </c>
      <c r="I211" s="5">
        <f>I533</f>
        <v>0</v>
      </c>
    </row>
    <row r="212" spans="1:9" ht="12.75">
      <c r="A212" s="7" t="s">
        <v>328</v>
      </c>
      <c r="B212" s="4" t="s">
        <v>329</v>
      </c>
      <c r="C212" s="5">
        <f>C213+C219</f>
        <v>0</v>
      </c>
      <c r="D212" s="5">
        <f>D213+D219</f>
        <v>62176000</v>
      </c>
      <c r="E212" s="5">
        <f t="shared" si="47"/>
        <v>-200000</v>
      </c>
      <c r="F212" s="5">
        <f>F213+F219</f>
        <v>61976000</v>
      </c>
      <c r="G212" s="5">
        <f>G213+G219</f>
        <v>13669000</v>
      </c>
      <c r="H212" s="5">
        <f>H213+H219</f>
        <v>13669000</v>
      </c>
      <c r="I212" s="5">
        <f>I213+I219</f>
        <v>13669000</v>
      </c>
    </row>
    <row r="213" spans="1:9" ht="12.75">
      <c r="A213" s="7" t="s">
        <v>222</v>
      </c>
      <c r="B213" s="4" t="s">
        <v>223</v>
      </c>
      <c r="C213" s="5">
        <f>C214+C215</f>
        <v>0</v>
      </c>
      <c r="D213" s="5">
        <f>D214+D215</f>
        <v>62176000</v>
      </c>
      <c r="E213" s="5">
        <f t="shared" si="47"/>
        <v>-200000</v>
      </c>
      <c r="F213" s="5">
        <f>F214+F215</f>
        <v>61976000</v>
      </c>
      <c r="G213" s="5">
        <f>G214+G215</f>
        <v>13669000</v>
      </c>
      <c r="H213" s="5">
        <f>H214+H215</f>
        <v>13669000</v>
      </c>
      <c r="I213" s="5">
        <f>I214+I215</f>
        <v>13669000</v>
      </c>
    </row>
    <row r="214" spans="1:9" ht="25.5">
      <c r="A214" s="7" t="s">
        <v>81</v>
      </c>
      <c r="B214" s="4" t="s">
        <v>82</v>
      </c>
      <c r="C214" s="5">
        <f>C394</f>
        <v>0</v>
      </c>
      <c r="D214" s="5">
        <f>D394</f>
        <v>60764000</v>
      </c>
      <c r="E214" s="5">
        <f t="shared" si="47"/>
        <v>-200000</v>
      </c>
      <c r="F214" s="5">
        <f>F394</f>
        <v>60564000</v>
      </c>
      <c r="G214" s="5">
        <f>G394</f>
        <v>12169000</v>
      </c>
      <c r="H214" s="5">
        <f>H394</f>
        <v>12169000</v>
      </c>
      <c r="I214" s="5">
        <f>I394</f>
        <v>12169000</v>
      </c>
    </row>
    <row r="215" spans="1:9" ht="12.75">
      <c r="A215" s="7" t="s">
        <v>263</v>
      </c>
      <c r="B215" s="4" t="s">
        <v>264</v>
      </c>
      <c r="C215" s="5">
        <f aca="true" t="shared" si="68" ref="C215:I217">C216</f>
        <v>0</v>
      </c>
      <c r="D215" s="5">
        <f t="shared" si="68"/>
        <v>1412000</v>
      </c>
      <c r="E215" s="5">
        <f aca="true" t="shared" si="69" ref="E215:E281">F215-D215</f>
        <v>0</v>
      </c>
      <c r="F215" s="5">
        <f t="shared" si="68"/>
        <v>1412000</v>
      </c>
      <c r="G215" s="5">
        <f t="shared" si="68"/>
        <v>1500000</v>
      </c>
      <c r="H215" s="5">
        <f t="shared" si="68"/>
        <v>1500000</v>
      </c>
      <c r="I215" s="5">
        <f t="shared" si="68"/>
        <v>1500000</v>
      </c>
    </row>
    <row r="216" spans="1:9" ht="12.75">
      <c r="A216" s="7" t="s">
        <v>265</v>
      </c>
      <c r="B216" s="4" t="s">
        <v>266</v>
      </c>
      <c r="C216" s="5">
        <f t="shared" si="68"/>
        <v>0</v>
      </c>
      <c r="D216" s="5">
        <f t="shared" si="68"/>
        <v>1412000</v>
      </c>
      <c r="E216" s="5">
        <f t="shared" si="69"/>
        <v>0</v>
      </c>
      <c r="F216" s="5">
        <f t="shared" si="68"/>
        <v>1412000</v>
      </c>
      <c r="G216" s="5">
        <f t="shared" si="68"/>
        <v>1500000</v>
      </c>
      <c r="H216" s="5">
        <f t="shared" si="68"/>
        <v>1500000</v>
      </c>
      <c r="I216" s="5">
        <f t="shared" si="68"/>
        <v>1500000</v>
      </c>
    </row>
    <row r="217" spans="1:9" ht="12.75">
      <c r="A217" s="7" t="s">
        <v>271</v>
      </c>
      <c r="B217" s="4" t="s">
        <v>272</v>
      </c>
      <c r="C217" s="5">
        <f t="shared" si="68"/>
        <v>0</v>
      </c>
      <c r="D217" s="5">
        <f t="shared" si="68"/>
        <v>1412000</v>
      </c>
      <c r="E217" s="5">
        <f t="shared" si="69"/>
        <v>0</v>
      </c>
      <c r="F217" s="5">
        <f t="shared" si="68"/>
        <v>1412000</v>
      </c>
      <c r="G217" s="5">
        <f t="shared" si="68"/>
        <v>1500000</v>
      </c>
      <c r="H217" s="5">
        <f t="shared" si="68"/>
        <v>1500000</v>
      </c>
      <c r="I217" s="5">
        <f t="shared" si="68"/>
        <v>1500000</v>
      </c>
    </row>
    <row r="218" spans="1:9" ht="12.75">
      <c r="A218" s="7" t="s">
        <v>273</v>
      </c>
      <c r="B218" s="4" t="s">
        <v>274</v>
      </c>
      <c r="C218" s="5">
        <f>C398</f>
        <v>0</v>
      </c>
      <c r="D218" s="5">
        <f>D398</f>
        <v>1412000</v>
      </c>
      <c r="E218" s="5">
        <f t="shared" si="69"/>
        <v>0</v>
      </c>
      <c r="F218" s="5">
        <f>F398</f>
        <v>1412000</v>
      </c>
      <c r="G218" s="5">
        <f>G398</f>
        <v>1500000</v>
      </c>
      <c r="H218" s="5">
        <f>H398</f>
        <v>1500000</v>
      </c>
      <c r="I218" s="5">
        <f>I398</f>
        <v>1500000</v>
      </c>
    </row>
    <row r="219" spans="1:9" ht="12.75">
      <c r="A219" s="7" t="s">
        <v>275</v>
      </c>
      <c r="B219" s="4" t="s">
        <v>90</v>
      </c>
      <c r="C219" s="5">
        <f>C220+C223</f>
        <v>0</v>
      </c>
      <c r="D219" s="5">
        <f>D220+D223</f>
        <v>0</v>
      </c>
      <c r="E219" s="5">
        <f t="shared" si="69"/>
        <v>0</v>
      </c>
      <c r="F219" s="5">
        <f>F220+F223</f>
        <v>0</v>
      </c>
      <c r="G219" s="5">
        <f>G220+G223</f>
        <v>0</v>
      </c>
      <c r="H219" s="5">
        <f>H220+H223</f>
        <v>0</v>
      </c>
      <c r="I219" s="5">
        <f>I220+I223</f>
        <v>0</v>
      </c>
    </row>
    <row r="220" spans="1:9" ht="25.5">
      <c r="A220" s="7" t="s">
        <v>292</v>
      </c>
      <c r="B220" s="4" t="s">
        <v>293</v>
      </c>
      <c r="C220" s="5">
        <f>C221</f>
        <v>0</v>
      </c>
      <c r="D220" s="5">
        <f>D221</f>
        <v>0</v>
      </c>
      <c r="E220" s="5">
        <f t="shared" si="69"/>
        <v>0</v>
      </c>
      <c r="F220" s="5">
        <f>F221</f>
        <v>0</v>
      </c>
      <c r="G220" s="5">
        <f aca="true" t="shared" si="70" ref="G220:I221">G221</f>
        <v>0</v>
      </c>
      <c r="H220" s="5">
        <f t="shared" si="70"/>
        <v>0</v>
      </c>
      <c r="I220" s="5">
        <f t="shared" si="70"/>
        <v>0</v>
      </c>
    </row>
    <row r="221" spans="1:9" ht="12.75">
      <c r="A221" s="7" t="s">
        <v>294</v>
      </c>
      <c r="B221" s="4" t="s">
        <v>295</v>
      </c>
      <c r="C221" s="5">
        <f>C222</f>
        <v>0</v>
      </c>
      <c r="D221" s="5">
        <f>D222</f>
        <v>0</v>
      </c>
      <c r="E221" s="5">
        <f t="shared" si="69"/>
        <v>0</v>
      </c>
      <c r="F221" s="5">
        <f>F222</f>
        <v>0</v>
      </c>
      <c r="G221" s="5">
        <f t="shared" si="70"/>
        <v>0</v>
      </c>
      <c r="H221" s="5">
        <f t="shared" si="70"/>
        <v>0</v>
      </c>
      <c r="I221" s="5">
        <f t="shared" si="70"/>
        <v>0</v>
      </c>
    </row>
    <row r="222" spans="1:9" ht="12.75">
      <c r="A222" s="7" t="s">
        <v>296</v>
      </c>
      <c r="B222" s="4" t="s">
        <v>297</v>
      </c>
      <c r="C222" s="5">
        <f>C538</f>
        <v>0</v>
      </c>
      <c r="D222" s="5">
        <f>D538</f>
        <v>0</v>
      </c>
      <c r="E222" s="5">
        <f t="shared" si="69"/>
        <v>0</v>
      </c>
      <c r="F222" s="5">
        <f>F538</f>
        <v>0</v>
      </c>
      <c r="G222" s="5">
        <f>G538</f>
        <v>0</v>
      </c>
      <c r="H222" s="5">
        <f>H538</f>
        <v>0</v>
      </c>
      <c r="I222" s="5">
        <f>I538</f>
        <v>0</v>
      </c>
    </row>
    <row r="223" spans="1:9" ht="12.75">
      <c r="A223" s="7" t="s">
        <v>99</v>
      </c>
      <c r="B223" s="4" t="s">
        <v>100</v>
      </c>
      <c r="C223" s="5">
        <f aca="true" t="shared" si="71" ref="C223:I224">C224</f>
        <v>0</v>
      </c>
      <c r="D223" s="5">
        <f t="shared" si="71"/>
        <v>0</v>
      </c>
      <c r="E223" s="5">
        <f t="shared" si="69"/>
        <v>0</v>
      </c>
      <c r="F223" s="5">
        <f t="shared" si="71"/>
        <v>0</v>
      </c>
      <c r="G223" s="5">
        <f t="shared" si="71"/>
        <v>0</v>
      </c>
      <c r="H223" s="5">
        <f t="shared" si="71"/>
        <v>0</v>
      </c>
      <c r="I223" s="5">
        <f t="shared" si="71"/>
        <v>0</v>
      </c>
    </row>
    <row r="224" spans="1:9" ht="12.75">
      <c r="A224" s="7" t="s">
        <v>101</v>
      </c>
      <c r="B224" s="4" t="s">
        <v>102</v>
      </c>
      <c r="C224" s="5">
        <f t="shared" si="71"/>
        <v>0</v>
      </c>
      <c r="D224" s="5">
        <f t="shared" si="71"/>
        <v>0</v>
      </c>
      <c r="E224" s="5">
        <f t="shared" si="69"/>
        <v>0</v>
      </c>
      <c r="F224" s="5">
        <f t="shared" si="71"/>
        <v>0</v>
      </c>
      <c r="G224" s="5">
        <f t="shared" si="71"/>
        <v>0</v>
      </c>
      <c r="H224" s="5">
        <f t="shared" si="71"/>
        <v>0</v>
      </c>
      <c r="I224" s="5">
        <f t="shared" si="71"/>
        <v>0</v>
      </c>
    </row>
    <row r="225" spans="1:9" ht="12.75">
      <c r="A225" s="7" t="s">
        <v>103</v>
      </c>
      <c r="B225" s="4" t="s">
        <v>104</v>
      </c>
      <c r="C225" s="5">
        <f aca="true" t="shared" si="72" ref="C225:I225">C227+C226</f>
        <v>0</v>
      </c>
      <c r="D225" s="5">
        <f>D227+D226</f>
        <v>0</v>
      </c>
      <c r="E225" s="5">
        <f t="shared" si="72"/>
        <v>0</v>
      </c>
      <c r="F225" s="5">
        <f>F227+F226</f>
        <v>0</v>
      </c>
      <c r="G225" s="5">
        <f t="shared" si="72"/>
        <v>0</v>
      </c>
      <c r="H225" s="5">
        <f t="shared" si="72"/>
        <v>0</v>
      </c>
      <c r="I225" s="5">
        <f t="shared" si="72"/>
        <v>0</v>
      </c>
    </row>
    <row r="226" spans="1:9" ht="12.75">
      <c r="A226" s="7" t="s">
        <v>107</v>
      </c>
      <c r="B226" s="4" t="s">
        <v>108</v>
      </c>
      <c r="C226" s="5">
        <f aca="true" t="shared" si="73" ref="C226:I226">C542</f>
        <v>0</v>
      </c>
      <c r="D226" s="5">
        <f>D542</f>
        <v>0</v>
      </c>
      <c r="E226" s="5">
        <f t="shared" si="73"/>
        <v>0</v>
      </c>
      <c r="F226" s="5">
        <f>F542</f>
        <v>0</v>
      </c>
      <c r="G226" s="5">
        <f t="shared" si="73"/>
        <v>0</v>
      </c>
      <c r="H226" s="5">
        <f t="shared" si="73"/>
        <v>0</v>
      </c>
      <c r="I226" s="5">
        <f t="shared" si="73"/>
        <v>0</v>
      </c>
    </row>
    <row r="227" spans="1:9" ht="12.75">
      <c r="A227" s="7" t="s">
        <v>111</v>
      </c>
      <c r="B227" s="4" t="s">
        <v>112</v>
      </c>
      <c r="C227" s="5">
        <f>C543</f>
        <v>0</v>
      </c>
      <c r="D227" s="5">
        <f>D543</f>
        <v>0</v>
      </c>
      <c r="E227" s="5">
        <f t="shared" si="69"/>
        <v>0</v>
      </c>
      <c r="F227" s="5">
        <f>F543</f>
        <v>0</v>
      </c>
      <c r="G227" s="5">
        <f>G543</f>
        <v>0</v>
      </c>
      <c r="H227" s="5">
        <f>H543</f>
        <v>0</v>
      </c>
      <c r="I227" s="5">
        <f>I543</f>
        <v>0</v>
      </c>
    </row>
    <row r="228" spans="1:9" ht="12.75">
      <c r="A228" s="7" t="s">
        <v>330</v>
      </c>
      <c r="B228" s="4" t="s">
        <v>331</v>
      </c>
      <c r="C228" s="5">
        <f>C229+C232+C262</f>
        <v>10000000</v>
      </c>
      <c r="D228" s="5">
        <f>D229+D232+D262</f>
        <v>259509000</v>
      </c>
      <c r="E228" s="5">
        <f t="shared" si="69"/>
        <v>185000</v>
      </c>
      <c r="F228" s="5">
        <f>F229+F232+F262</f>
        <v>259694000</v>
      </c>
      <c r="G228" s="5">
        <f>G229+G232+G262</f>
        <v>131772000</v>
      </c>
      <c r="H228" s="5">
        <f>H229+H232+H262</f>
        <v>78405000</v>
      </c>
      <c r="I228" s="5">
        <f>I229+I232+I262</f>
        <v>78104000</v>
      </c>
    </row>
    <row r="229" spans="1:9" ht="12.75">
      <c r="A229" s="7" t="s">
        <v>332</v>
      </c>
      <c r="B229" s="4" t="s">
        <v>333</v>
      </c>
      <c r="C229" s="5">
        <f>C230</f>
        <v>0</v>
      </c>
      <c r="D229" s="5">
        <f>D230</f>
        <v>91000</v>
      </c>
      <c r="E229" s="5">
        <f t="shared" si="69"/>
        <v>0</v>
      </c>
      <c r="F229" s="5">
        <f>F230</f>
        <v>91000</v>
      </c>
      <c r="G229" s="5">
        <f aca="true" t="shared" si="74" ref="G229:I230">G230</f>
        <v>0</v>
      </c>
      <c r="H229" s="5">
        <f t="shared" si="74"/>
        <v>0</v>
      </c>
      <c r="I229" s="5">
        <f t="shared" si="74"/>
        <v>0</v>
      </c>
    </row>
    <row r="230" spans="1:9" ht="12.75">
      <c r="A230" s="7" t="s">
        <v>222</v>
      </c>
      <c r="B230" s="4" t="s">
        <v>223</v>
      </c>
      <c r="C230" s="5">
        <f>C231</f>
        <v>0</v>
      </c>
      <c r="D230" s="5">
        <f>D231</f>
        <v>91000</v>
      </c>
      <c r="E230" s="5">
        <f t="shared" si="69"/>
        <v>0</v>
      </c>
      <c r="F230" s="5">
        <f>F231</f>
        <v>91000</v>
      </c>
      <c r="G230" s="5">
        <f t="shared" si="74"/>
        <v>0</v>
      </c>
      <c r="H230" s="5">
        <f t="shared" si="74"/>
        <v>0</v>
      </c>
      <c r="I230" s="5">
        <f t="shared" si="74"/>
        <v>0</v>
      </c>
    </row>
    <row r="231" spans="1:9" ht="25.5">
      <c r="A231" s="7" t="s">
        <v>81</v>
      </c>
      <c r="B231" s="4" t="s">
        <v>82</v>
      </c>
      <c r="C231" s="5">
        <f>C402</f>
        <v>0</v>
      </c>
      <c r="D231" s="5">
        <f>D402</f>
        <v>91000</v>
      </c>
      <c r="E231" s="5">
        <f t="shared" si="69"/>
        <v>0</v>
      </c>
      <c r="F231" s="5">
        <f>F402</f>
        <v>91000</v>
      </c>
      <c r="G231" s="5">
        <f>G402</f>
        <v>0</v>
      </c>
      <c r="H231" s="5">
        <f>H402</f>
        <v>0</v>
      </c>
      <c r="I231" s="5">
        <f>I402</f>
        <v>0</v>
      </c>
    </row>
    <row r="232" spans="1:9" ht="12.75">
      <c r="A232" s="7" t="s">
        <v>334</v>
      </c>
      <c r="B232" s="4" t="s">
        <v>335</v>
      </c>
      <c r="C232" s="5">
        <f>C233+C244</f>
        <v>10000000</v>
      </c>
      <c r="D232" s="5">
        <f>D233+D244</f>
        <v>251241000</v>
      </c>
      <c r="E232" s="5">
        <f t="shared" si="69"/>
        <v>185000</v>
      </c>
      <c r="F232" s="5">
        <f>F233+F244</f>
        <v>251426000</v>
      </c>
      <c r="G232" s="5">
        <f>G233+G244</f>
        <v>126532000</v>
      </c>
      <c r="H232" s="5">
        <f>H233+H244</f>
        <v>73165000</v>
      </c>
      <c r="I232" s="5">
        <f>I233+I244</f>
        <v>72864000</v>
      </c>
    </row>
    <row r="233" spans="1:9" ht="12.75">
      <c r="A233" s="7" t="s">
        <v>222</v>
      </c>
      <c r="B233" s="4" t="s">
        <v>223</v>
      </c>
      <c r="C233" s="5">
        <f>C234+C235+C238</f>
        <v>10000000</v>
      </c>
      <c r="D233" s="5">
        <f>D234+D235+D238</f>
        <v>58856000</v>
      </c>
      <c r="E233" s="5">
        <f t="shared" si="69"/>
        <v>200000</v>
      </c>
      <c r="F233" s="5">
        <f>F234+F235+F238</f>
        <v>59056000</v>
      </c>
      <c r="G233" s="5">
        <f>G234+G235+G238</f>
        <v>81760000</v>
      </c>
      <c r="H233" s="5">
        <f>H234+H235+H238</f>
        <v>28408000</v>
      </c>
      <c r="I233" s="5">
        <f>I234+I235+I238</f>
        <v>28119000</v>
      </c>
    </row>
    <row r="234" spans="1:9" ht="25.5">
      <c r="A234" s="7" t="s">
        <v>81</v>
      </c>
      <c r="B234" s="4" t="s">
        <v>82</v>
      </c>
      <c r="C234" s="5">
        <f>C405</f>
        <v>10000000</v>
      </c>
      <c r="D234" s="5">
        <f>D405</f>
        <v>49176000</v>
      </c>
      <c r="E234" s="5">
        <f t="shared" si="69"/>
        <v>0</v>
      </c>
      <c r="F234" s="5">
        <f>F405</f>
        <v>49176000</v>
      </c>
      <c r="G234" s="5">
        <f>G405</f>
        <v>71260000</v>
      </c>
      <c r="H234" s="5">
        <f>H405</f>
        <v>17908000</v>
      </c>
      <c r="I234" s="5">
        <f>I405</f>
        <v>17619000</v>
      </c>
    </row>
    <row r="235" spans="1:9" ht="12.75">
      <c r="A235" s="7" t="s">
        <v>243</v>
      </c>
      <c r="B235" s="4" t="s">
        <v>244</v>
      </c>
      <c r="C235" s="5">
        <f>C236</f>
        <v>0</v>
      </c>
      <c r="D235" s="5">
        <f>D236</f>
        <v>5000000</v>
      </c>
      <c r="E235" s="5">
        <f t="shared" si="69"/>
        <v>200000</v>
      </c>
      <c r="F235" s="5">
        <f>F236</f>
        <v>5200000</v>
      </c>
      <c r="G235" s="5">
        <f aca="true" t="shared" si="75" ref="G235:I236">G236</f>
        <v>5500000</v>
      </c>
      <c r="H235" s="5">
        <f t="shared" si="75"/>
        <v>5500000</v>
      </c>
      <c r="I235" s="5">
        <f t="shared" si="75"/>
        <v>5500000</v>
      </c>
    </row>
    <row r="236" spans="1:9" ht="12.75">
      <c r="A236" s="7" t="s">
        <v>245</v>
      </c>
      <c r="B236" s="4" t="s">
        <v>246</v>
      </c>
      <c r="C236" s="5">
        <f>C237</f>
        <v>0</v>
      </c>
      <c r="D236" s="5">
        <f>D237</f>
        <v>5000000</v>
      </c>
      <c r="E236" s="5">
        <f t="shared" si="69"/>
        <v>200000</v>
      </c>
      <c r="F236" s="5">
        <f>F237</f>
        <v>5200000</v>
      </c>
      <c r="G236" s="5">
        <f t="shared" si="75"/>
        <v>5500000</v>
      </c>
      <c r="H236" s="5">
        <f t="shared" si="75"/>
        <v>5500000</v>
      </c>
      <c r="I236" s="5">
        <f t="shared" si="75"/>
        <v>5500000</v>
      </c>
    </row>
    <row r="237" spans="1:9" ht="12.75">
      <c r="A237" s="7" t="s">
        <v>247</v>
      </c>
      <c r="B237" s="4" t="s">
        <v>248</v>
      </c>
      <c r="C237" s="5">
        <f>C408</f>
        <v>0</v>
      </c>
      <c r="D237" s="5">
        <f>D408</f>
        <v>5000000</v>
      </c>
      <c r="E237" s="5">
        <f t="shared" si="69"/>
        <v>200000</v>
      </c>
      <c r="F237" s="5">
        <f>F408</f>
        <v>5200000</v>
      </c>
      <c r="G237" s="5">
        <f>G408</f>
        <v>5500000</v>
      </c>
      <c r="H237" s="5">
        <f>H408</f>
        <v>5500000</v>
      </c>
      <c r="I237" s="5">
        <f>I408</f>
        <v>5500000</v>
      </c>
    </row>
    <row r="238" spans="1:9" ht="12.75">
      <c r="A238" s="7" t="s">
        <v>263</v>
      </c>
      <c r="B238" s="4" t="s">
        <v>264</v>
      </c>
      <c r="C238" s="5">
        <f>C239</f>
        <v>0</v>
      </c>
      <c r="D238" s="5">
        <f>D239</f>
        <v>4680000</v>
      </c>
      <c r="E238" s="5">
        <f t="shared" si="69"/>
        <v>0</v>
      </c>
      <c r="F238" s="5">
        <f>F239</f>
        <v>4680000</v>
      </c>
      <c r="G238" s="5">
        <f>G239</f>
        <v>5000000</v>
      </c>
      <c r="H238" s="5">
        <f>H239</f>
        <v>5000000</v>
      </c>
      <c r="I238" s="5">
        <f>I239</f>
        <v>5000000</v>
      </c>
    </row>
    <row r="239" spans="1:9" ht="12.75">
      <c r="A239" s="7" t="s">
        <v>265</v>
      </c>
      <c r="B239" s="4" t="s">
        <v>266</v>
      </c>
      <c r="C239" s="5">
        <f>C240+C242</f>
        <v>0</v>
      </c>
      <c r="D239" s="5">
        <f>D240+D242</f>
        <v>4680000</v>
      </c>
      <c r="E239" s="5">
        <f t="shared" si="69"/>
        <v>0</v>
      </c>
      <c r="F239" s="5">
        <f>F240+F242</f>
        <v>4680000</v>
      </c>
      <c r="G239" s="5">
        <f>G240+G242</f>
        <v>5000000</v>
      </c>
      <c r="H239" s="5">
        <f>H240+H242</f>
        <v>5000000</v>
      </c>
      <c r="I239" s="5">
        <f>I240+I242</f>
        <v>5000000</v>
      </c>
    </row>
    <row r="240" spans="1:9" ht="12.75">
      <c r="A240" s="7" t="s">
        <v>267</v>
      </c>
      <c r="B240" s="4" t="s">
        <v>268</v>
      </c>
      <c r="C240" s="5">
        <f>C241</f>
        <v>0</v>
      </c>
      <c r="D240" s="5">
        <f>D241</f>
        <v>1090000</v>
      </c>
      <c r="E240" s="5">
        <f t="shared" si="69"/>
        <v>0</v>
      </c>
      <c r="F240" s="5">
        <f>F241</f>
        <v>1090000</v>
      </c>
      <c r="G240" s="5">
        <f>G241</f>
        <v>0</v>
      </c>
      <c r="H240" s="5">
        <f>H241</f>
        <v>0</v>
      </c>
      <c r="I240" s="5">
        <f>I241</f>
        <v>0</v>
      </c>
    </row>
    <row r="241" spans="1:9" ht="12.75">
      <c r="A241" s="7" t="s">
        <v>269</v>
      </c>
      <c r="B241" s="4" t="s">
        <v>270</v>
      </c>
      <c r="C241" s="5">
        <f>C412</f>
        <v>0</v>
      </c>
      <c r="D241" s="5">
        <f>D412</f>
        <v>1090000</v>
      </c>
      <c r="E241" s="5">
        <f t="shared" si="69"/>
        <v>0</v>
      </c>
      <c r="F241" s="5">
        <f>F412</f>
        <v>1090000</v>
      </c>
      <c r="G241" s="5">
        <f>G412</f>
        <v>0</v>
      </c>
      <c r="H241" s="5">
        <f>H412</f>
        <v>0</v>
      </c>
      <c r="I241" s="5">
        <f>I412</f>
        <v>0</v>
      </c>
    </row>
    <row r="242" spans="1:9" ht="12.75">
      <c r="A242" s="7" t="s">
        <v>271</v>
      </c>
      <c r="B242" s="4" t="s">
        <v>272</v>
      </c>
      <c r="C242" s="5">
        <f>C243</f>
        <v>0</v>
      </c>
      <c r="D242" s="5">
        <f>D243</f>
        <v>3590000</v>
      </c>
      <c r="E242" s="5">
        <f t="shared" si="69"/>
        <v>0</v>
      </c>
      <c r="F242" s="5">
        <f>F243</f>
        <v>3590000</v>
      </c>
      <c r="G242" s="5">
        <f>G243</f>
        <v>5000000</v>
      </c>
      <c r="H242" s="5">
        <f>H243</f>
        <v>5000000</v>
      </c>
      <c r="I242" s="5">
        <f>I243</f>
        <v>5000000</v>
      </c>
    </row>
    <row r="243" spans="1:9" ht="12.75">
      <c r="A243" s="7" t="s">
        <v>273</v>
      </c>
      <c r="B243" s="4" t="s">
        <v>274</v>
      </c>
      <c r="C243" s="5">
        <f>C414</f>
        <v>0</v>
      </c>
      <c r="D243" s="5">
        <f>D414</f>
        <v>3590000</v>
      </c>
      <c r="E243" s="5">
        <f t="shared" si="69"/>
        <v>0</v>
      </c>
      <c r="F243" s="5">
        <f>F414</f>
        <v>3590000</v>
      </c>
      <c r="G243" s="5">
        <f>G414</f>
        <v>5000000</v>
      </c>
      <c r="H243" s="5">
        <f>H414</f>
        <v>5000000</v>
      </c>
      <c r="I243" s="5">
        <f>I414</f>
        <v>5000000</v>
      </c>
    </row>
    <row r="244" spans="1:9" ht="12.75">
      <c r="A244" s="7" t="s">
        <v>275</v>
      </c>
      <c r="B244" s="4" t="s">
        <v>90</v>
      </c>
      <c r="C244" s="5">
        <f>C245+C248+C252+C257</f>
        <v>0</v>
      </c>
      <c r="D244" s="5">
        <f>D245+D248+D252+D257</f>
        <v>192385000</v>
      </c>
      <c r="E244" s="5">
        <f t="shared" si="69"/>
        <v>-15000</v>
      </c>
      <c r="F244" s="5">
        <f>F245+F248+F252+F257</f>
        <v>192370000</v>
      </c>
      <c r="G244" s="5">
        <f>G245+G248+G252+G257</f>
        <v>44772000</v>
      </c>
      <c r="H244" s="5">
        <f>H245+H248+H252+H257</f>
        <v>44757000</v>
      </c>
      <c r="I244" s="5">
        <f>I245+I248+I252+I257</f>
        <v>44745000</v>
      </c>
    </row>
    <row r="245" spans="1:9" ht="12.75">
      <c r="A245" s="7" t="s">
        <v>276</v>
      </c>
      <c r="B245" s="4" t="s">
        <v>277</v>
      </c>
      <c r="C245" s="5">
        <f>C246</f>
        <v>0</v>
      </c>
      <c r="D245" s="5">
        <f>D246</f>
        <v>0</v>
      </c>
      <c r="E245" s="5">
        <f t="shared" si="69"/>
        <v>0</v>
      </c>
      <c r="F245" s="5">
        <f>F246</f>
        <v>0</v>
      </c>
      <c r="G245" s="5">
        <f aca="true" t="shared" si="76" ref="G245:I246">G246</f>
        <v>0</v>
      </c>
      <c r="H245" s="5">
        <f t="shared" si="76"/>
        <v>0</v>
      </c>
      <c r="I245" s="5">
        <f t="shared" si="76"/>
        <v>0</v>
      </c>
    </row>
    <row r="246" spans="1:9" ht="12.75">
      <c r="A246" s="7" t="s">
        <v>278</v>
      </c>
      <c r="B246" s="4" t="s">
        <v>279</v>
      </c>
      <c r="C246" s="5">
        <f>C247</f>
        <v>0</v>
      </c>
      <c r="D246" s="5">
        <f>D247</f>
        <v>0</v>
      </c>
      <c r="E246" s="5">
        <f t="shared" si="69"/>
        <v>0</v>
      </c>
      <c r="F246" s="5">
        <f>F247</f>
        <v>0</v>
      </c>
      <c r="G246" s="5">
        <f t="shared" si="76"/>
        <v>0</v>
      </c>
      <c r="H246" s="5">
        <f t="shared" si="76"/>
        <v>0</v>
      </c>
      <c r="I246" s="5">
        <f t="shared" si="76"/>
        <v>0</v>
      </c>
    </row>
    <row r="247" spans="1:9" ht="12.75">
      <c r="A247" s="7" t="s">
        <v>282</v>
      </c>
      <c r="B247" s="4" t="s">
        <v>283</v>
      </c>
      <c r="C247" s="5">
        <f>C549</f>
        <v>0</v>
      </c>
      <c r="D247" s="5">
        <f>D549</f>
        <v>0</v>
      </c>
      <c r="E247" s="5">
        <f t="shared" si="69"/>
        <v>0</v>
      </c>
      <c r="F247" s="5">
        <f>F549</f>
        <v>0</v>
      </c>
      <c r="G247" s="5">
        <f>G549</f>
        <v>0</v>
      </c>
      <c r="H247" s="5">
        <f>H549</f>
        <v>0</v>
      </c>
      <c r="I247" s="5">
        <f>I549</f>
        <v>0</v>
      </c>
    </row>
    <row r="248" spans="1:9" ht="12.75">
      <c r="A248" s="7" t="s">
        <v>284</v>
      </c>
      <c r="B248" s="4" t="s">
        <v>285</v>
      </c>
      <c r="C248" s="5">
        <f>C249</f>
        <v>0</v>
      </c>
      <c r="D248" s="5">
        <f>D249</f>
        <v>22681000</v>
      </c>
      <c r="E248" s="5">
        <f t="shared" si="69"/>
        <v>-278000</v>
      </c>
      <c r="F248" s="5">
        <f>F249</f>
        <v>22403000</v>
      </c>
      <c r="G248" s="5">
        <f>G249</f>
        <v>0</v>
      </c>
      <c r="H248" s="5">
        <f>H249</f>
        <v>0</v>
      </c>
      <c r="I248" s="5">
        <f>I249</f>
        <v>0</v>
      </c>
    </row>
    <row r="249" spans="1:9" ht="25.5">
      <c r="A249" s="7" t="s">
        <v>286</v>
      </c>
      <c r="B249" s="4" t="s">
        <v>287</v>
      </c>
      <c r="C249" s="5">
        <f>C251+C250</f>
        <v>0</v>
      </c>
      <c r="D249" s="5">
        <f>D251+D250</f>
        <v>22681000</v>
      </c>
      <c r="E249" s="5">
        <f t="shared" si="69"/>
        <v>-278000</v>
      </c>
      <c r="F249" s="5">
        <f>F251+F250</f>
        <v>22403000</v>
      </c>
      <c r="G249" s="5">
        <f>G251+G250</f>
        <v>0</v>
      </c>
      <c r="H249" s="5">
        <f>H251+H250</f>
        <v>0</v>
      </c>
      <c r="I249" s="5">
        <f>I251+I250</f>
        <v>0</v>
      </c>
    </row>
    <row r="250" spans="1:9" ht="12.75">
      <c r="A250" s="7" t="s">
        <v>288</v>
      </c>
      <c r="B250" s="4" t="s">
        <v>289</v>
      </c>
      <c r="C250" s="5">
        <f>C552</f>
        <v>0</v>
      </c>
      <c r="D250" s="5">
        <f>D552</f>
        <v>8032000</v>
      </c>
      <c r="E250" s="5">
        <f t="shared" si="69"/>
        <v>-278000</v>
      </c>
      <c r="F250" s="5">
        <f>F552</f>
        <v>7754000</v>
      </c>
      <c r="G250" s="5">
        <f aca="true" t="shared" si="77" ref="G250:I251">G552</f>
        <v>0</v>
      </c>
      <c r="H250" s="5">
        <f t="shared" si="77"/>
        <v>0</v>
      </c>
      <c r="I250" s="5">
        <f t="shared" si="77"/>
        <v>0</v>
      </c>
    </row>
    <row r="251" spans="1:9" ht="12.75">
      <c r="A251" s="7" t="s">
        <v>290</v>
      </c>
      <c r="B251" s="4" t="s">
        <v>291</v>
      </c>
      <c r="C251" s="5">
        <f>C553</f>
        <v>0</v>
      </c>
      <c r="D251" s="5">
        <f>D553</f>
        <v>14649000</v>
      </c>
      <c r="E251" s="5">
        <f t="shared" si="69"/>
        <v>0</v>
      </c>
      <c r="F251" s="5">
        <f>F553</f>
        <v>14649000</v>
      </c>
      <c r="G251" s="5">
        <f t="shared" si="77"/>
        <v>0</v>
      </c>
      <c r="H251" s="5">
        <f t="shared" si="77"/>
        <v>0</v>
      </c>
      <c r="I251" s="5">
        <f t="shared" si="77"/>
        <v>0</v>
      </c>
    </row>
    <row r="252" spans="1:9" ht="25.5">
      <c r="A252" s="7" t="s">
        <v>91</v>
      </c>
      <c r="B252" s="4" t="s">
        <v>92</v>
      </c>
      <c r="C252" s="5">
        <f aca="true" t="shared" si="78" ref="C252:I252">C253</f>
        <v>0</v>
      </c>
      <c r="D252" s="5">
        <f t="shared" si="78"/>
        <v>104222000</v>
      </c>
      <c r="E252" s="5">
        <f t="shared" si="78"/>
        <v>0</v>
      </c>
      <c r="F252" s="5">
        <f t="shared" si="78"/>
        <v>104222000</v>
      </c>
      <c r="G252" s="5">
        <f t="shared" si="78"/>
        <v>0</v>
      </c>
      <c r="H252" s="5">
        <f t="shared" si="78"/>
        <v>0</v>
      </c>
      <c r="I252" s="5">
        <f t="shared" si="78"/>
        <v>0</v>
      </c>
    </row>
    <row r="253" spans="1:9" ht="12.75">
      <c r="A253" s="7" t="s">
        <v>93</v>
      </c>
      <c r="B253" s="4" t="s">
        <v>94</v>
      </c>
      <c r="C253" s="5">
        <f>C254+C255</f>
        <v>0</v>
      </c>
      <c r="D253" s="5">
        <f aca="true" t="shared" si="79" ref="D253:I253">D254+D255+D256</f>
        <v>104222000</v>
      </c>
      <c r="E253" s="5">
        <f t="shared" si="79"/>
        <v>0</v>
      </c>
      <c r="F253" s="5">
        <f t="shared" si="79"/>
        <v>104222000</v>
      </c>
      <c r="G253" s="5">
        <f t="shared" si="79"/>
        <v>0</v>
      </c>
      <c r="H253" s="5">
        <f t="shared" si="79"/>
        <v>0</v>
      </c>
      <c r="I253" s="5">
        <f t="shared" si="79"/>
        <v>0</v>
      </c>
    </row>
    <row r="254" spans="1:9" ht="12.75">
      <c r="A254" s="7" t="s">
        <v>95</v>
      </c>
      <c r="B254" s="4" t="s">
        <v>96</v>
      </c>
      <c r="C254" s="5">
        <f>C556</f>
        <v>0</v>
      </c>
      <c r="D254" s="5">
        <f>D556</f>
        <v>15193000</v>
      </c>
      <c r="E254" s="5">
        <f t="shared" si="69"/>
        <v>0</v>
      </c>
      <c r="F254" s="5">
        <f>F556</f>
        <v>15193000</v>
      </c>
      <c r="G254" s="5">
        <f aca="true" t="shared" si="80" ref="G254:I255">G556</f>
        <v>0</v>
      </c>
      <c r="H254" s="5">
        <f t="shared" si="80"/>
        <v>0</v>
      </c>
      <c r="I254" s="5">
        <f t="shared" si="80"/>
        <v>0</v>
      </c>
    </row>
    <row r="255" spans="1:9" ht="12.75">
      <c r="A255" s="7" t="s">
        <v>97</v>
      </c>
      <c r="B255" s="4" t="s">
        <v>98</v>
      </c>
      <c r="C255" s="5">
        <f>C557</f>
        <v>0</v>
      </c>
      <c r="D255" s="5">
        <f>D557</f>
        <v>86094000</v>
      </c>
      <c r="E255" s="5">
        <f t="shared" si="69"/>
        <v>0</v>
      </c>
      <c r="F255" s="5">
        <f>F557</f>
        <v>86094000</v>
      </c>
      <c r="G255" s="5">
        <f t="shared" si="80"/>
        <v>0</v>
      </c>
      <c r="H255" s="5">
        <f t="shared" si="80"/>
        <v>0</v>
      </c>
      <c r="I255" s="5">
        <f t="shared" si="80"/>
        <v>0</v>
      </c>
    </row>
    <row r="256" spans="1:9" ht="12.75">
      <c r="A256" s="7" t="s">
        <v>296</v>
      </c>
      <c r="B256" s="4" t="s">
        <v>298</v>
      </c>
      <c r="C256" s="5"/>
      <c r="D256" s="5">
        <f>D558</f>
        <v>2935000</v>
      </c>
      <c r="E256" s="5"/>
      <c r="F256" s="5">
        <f>F558</f>
        <v>2935000</v>
      </c>
      <c r="G256" s="5"/>
      <c r="H256" s="5"/>
      <c r="I256" s="5"/>
    </row>
    <row r="257" spans="1:9" ht="12.75">
      <c r="A257" s="7" t="s">
        <v>99</v>
      </c>
      <c r="B257" s="4" t="s">
        <v>100</v>
      </c>
      <c r="C257" s="5">
        <f>C258</f>
        <v>0</v>
      </c>
      <c r="D257" s="5">
        <f>D258</f>
        <v>65482000</v>
      </c>
      <c r="E257" s="5">
        <f t="shared" si="69"/>
        <v>263000</v>
      </c>
      <c r="F257" s="5">
        <f>F258</f>
        <v>65745000</v>
      </c>
      <c r="G257" s="5">
        <f aca="true" t="shared" si="81" ref="G257:I258">G258</f>
        <v>44772000</v>
      </c>
      <c r="H257" s="5">
        <f t="shared" si="81"/>
        <v>44757000</v>
      </c>
      <c r="I257" s="5">
        <f t="shared" si="81"/>
        <v>44745000</v>
      </c>
    </row>
    <row r="258" spans="1:9" ht="12.75">
      <c r="A258" s="7" t="s">
        <v>101</v>
      </c>
      <c r="B258" s="4" t="s">
        <v>102</v>
      </c>
      <c r="C258" s="5">
        <f>C259</f>
        <v>0</v>
      </c>
      <c r="D258" s="5">
        <f>D259</f>
        <v>65482000</v>
      </c>
      <c r="E258" s="5">
        <f t="shared" si="69"/>
        <v>263000</v>
      </c>
      <c r="F258" s="5">
        <f>F259</f>
        <v>65745000</v>
      </c>
      <c r="G258" s="5">
        <f t="shared" si="81"/>
        <v>44772000</v>
      </c>
      <c r="H258" s="5">
        <f t="shared" si="81"/>
        <v>44757000</v>
      </c>
      <c r="I258" s="5">
        <f t="shared" si="81"/>
        <v>44745000</v>
      </c>
    </row>
    <row r="259" spans="1:9" ht="12.75">
      <c r="A259" s="7" t="s">
        <v>103</v>
      </c>
      <c r="B259" s="4" t="s">
        <v>104</v>
      </c>
      <c r="C259" s="5">
        <f>C260+C261</f>
        <v>0</v>
      </c>
      <c r="D259" s="5">
        <f>D260+D261</f>
        <v>65482000</v>
      </c>
      <c r="E259" s="5">
        <f t="shared" si="69"/>
        <v>263000</v>
      </c>
      <c r="F259" s="5">
        <f>F260+F261</f>
        <v>65745000</v>
      </c>
      <c r="G259" s="5">
        <f>G260+G261</f>
        <v>44772000</v>
      </c>
      <c r="H259" s="5">
        <f>H260+H261</f>
        <v>44757000</v>
      </c>
      <c r="I259" s="5">
        <f>I260+I261</f>
        <v>44745000</v>
      </c>
    </row>
    <row r="260" spans="1:9" ht="12.75">
      <c r="A260" s="7" t="s">
        <v>107</v>
      </c>
      <c r="B260" s="4" t="s">
        <v>108</v>
      </c>
      <c r="C260" s="5">
        <f>C562</f>
        <v>0</v>
      </c>
      <c r="D260" s="5">
        <f>D562</f>
        <v>975000</v>
      </c>
      <c r="E260" s="5">
        <f t="shared" si="69"/>
        <v>0</v>
      </c>
      <c r="F260" s="5">
        <f>F562</f>
        <v>975000</v>
      </c>
      <c r="G260" s="5">
        <f aca="true" t="shared" si="82" ref="G260:I261">G562</f>
        <v>0</v>
      </c>
      <c r="H260" s="5">
        <f t="shared" si="82"/>
        <v>0</v>
      </c>
      <c r="I260" s="5">
        <f t="shared" si="82"/>
        <v>0</v>
      </c>
    </row>
    <row r="261" spans="1:9" ht="12.75">
      <c r="A261" s="7" t="s">
        <v>111</v>
      </c>
      <c r="B261" s="4" t="s">
        <v>112</v>
      </c>
      <c r="C261" s="5">
        <f>C563</f>
        <v>0</v>
      </c>
      <c r="D261" s="5">
        <f>D563</f>
        <v>64507000</v>
      </c>
      <c r="E261" s="5">
        <f t="shared" si="69"/>
        <v>263000</v>
      </c>
      <c r="F261" s="5">
        <f>F563</f>
        <v>64770000</v>
      </c>
      <c r="G261" s="5">
        <f t="shared" si="82"/>
        <v>44772000</v>
      </c>
      <c r="H261" s="5">
        <f t="shared" si="82"/>
        <v>44757000</v>
      </c>
      <c r="I261" s="5">
        <f t="shared" si="82"/>
        <v>44745000</v>
      </c>
    </row>
    <row r="262" spans="1:9" ht="12.75">
      <c r="A262" s="7" t="s">
        <v>336</v>
      </c>
      <c r="B262" s="4" t="s">
        <v>337</v>
      </c>
      <c r="C262" s="5">
        <f>C263+C271</f>
        <v>0</v>
      </c>
      <c r="D262" s="5">
        <f>D263+D271</f>
        <v>8177000</v>
      </c>
      <c r="E262" s="5">
        <f t="shared" si="69"/>
        <v>0</v>
      </c>
      <c r="F262" s="5">
        <f>F263+F271</f>
        <v>8177000</v>
      </c>
      <c r="G262" s="5">
        <f>G263+G271</f>
        <v>5240000</v>
      </c>
      <c r="H262" s="5">
        <f>H263+H271</f>
        <v>5240000</v>
      </c>
      <c r="I262" s="5">
        <f>I263+I271</f>
        <v>5240000</v>
      </c>
    </row>
    <row r="263" spans="1:9" ht="12.75">
      <c r="A263" s="7" t="s">
        <v>222</v>
      </c>
      <c r="B263" s="4" t="s">
        <v>223</v>
      </c>
      <c r="C263" s="5">
        <f>C264+C265+C269</f>
        <v>0</v>
      </c>
      <c r="D263" s="5">
        <f>D264+D265+D269</f>
        <v>7998000</v>
      </c>
      <c r="E263" s="5">
        <f t="shared" si="69"/>
        <v>0</v>
      </c>
      <c r="F263" s="5">
        <f>F264+F265+F269</f>
        <v>7998000</v>
      </c>
      <c r="G263" s="5">
        <f>G264+G265+G269</f>
        <v>5240000</v>
      </c>
      <c r="H263" s="5">
        <f>H264+H265+H269</f>
        <v>5240000</v>
      </c>
      <c r="I263" s="5">
        <f>I264+I265+I269</f>
        <v>5240000</v>
      </c>
    </row>
    <row r="264" spans="1:9" ht="25.5">
      <c r="A264" s="7" t="s">
        <v>81</v>
      </c>
      <c r="B264" s="4" t="s">
        <v>82</v>
      </c>
      <c r="C264" s="5">
        <f>C417</f>
        <v>0</v>
      </c>
      <c r="D264" s="5">
        <f>D417</f>
        <v>7356000</v>
      </c>
      <c r="E264" s="5">
        <f t="shared" si="69"/>
        <v>0</v>
      </c>
      <c r="F264" s="5">
        <f>F417</f>
        <v>7356000</v>
      </c>
      <c r="G264" s="5">
        <f>G417</f>
        <v>4000000</v>
      </c>
      <c r="H264" s="5">
        <f>H417</f>
        <v>4000000</v>
      </c>
      <c r="I264" s="5">
        <f>I417</f>
        <v>4000000</v>
      </c>
    </row>
    <row r="265" spans="1:9" ht="12.75">
      <c r="A265" s="7" t="s">
        <v>233</v>
      </c>
      <c r="B265" s="4" t="s">
        <v>234</v>
      </c>
      <c r="C265" s="5">
        <f>C266</f>
        <v>0</v>
      </c>
      <c r="D265" s="5">
        <f>D266</f>
        <v>240000</v>
      </c>
      <c r="E265" s="5">
        <f t="shared" si="69"/>
        <v>0</v>
      </c>
      <c r="F265" s="5">
        <f>F266</f>
        <v>240000</v>
      </c>
      <c r="G265" s="5">
        <f>G266</f>
        <v>240000</v>
      </c>
      <c r="H265" s="5">
        <f>H266</f>
        <v>240000</v>
      </c>
      <c r="I265" s="5">
        <f>I266</f>
        <v>240000</v>
      </c>
    </row>
    <row r="266" spans="1:9" ht="38.25">
      <c r="A266" s="7" t="s">
        <v>235</v>
      </c>
      <c r="B266" s="4" t="s">
        <v>236</v>
      </c>
      <c r="C266" s="5">
        <f>C267+C268</f>
        <v>0</v>
      </c>
      <c r="D266" s="5">
        <f>D267+D268</f>
        <v>240000</v>
      </c>
      <c r="E266" s="5">
        <f t="shared" si="69"/>
        <v>0</v>
      </c>
      <c r="F266" s="5">
        <f>F267+F268</f>
        <v>240000</v>
      </c>
      <c r="G266" s="5">
        <f>G267+G268</f>
        <v>240000</v>
      </c>
      <c r="H266" s="5">
        <f>H267+H268</f>
        <v>240000</v>
      </c>
      <c r="I266" s="5">
        <f>I267+I268</f>
        <v>240000</v>
      </c>
    </row>
    <row r="267" spans="1:9" ht="12.75">
      <c r="A267" s="7" t="s">
        <v>237</v>
      </c>
      <c r="B267" s="4" t="s">
        <v>238</v>
      </c>
      <c r="C267" s="5">
        <f>C420</f>
        <v>0</v>
      </c>
      <c r="D267" s="5">
        <f>D420</f>
        <v>0</v>
      </c>
      <c r="E267" s="5">
        <f t="shared" si="69"/>
        <v>0</v>
      </c>
      <c r="F267" s="5">
        <f>F420</f>
        <v>0</v>
      </c>
      <c r="G267" s="5">
        <f aca="true" t="shared" si="83" ref="G267:I268">G420</f>
        <v>0</v>
      </c>
      <c r="H267" s="5">
        <f t="shared" si="83"/>
        <v>0</v>
      </c>
      <c r="I267" s="5">
        <f t="shared" si="83"/>
        <v>0</v>
      </c>
    </row>
    <row r="268" spans="1:9" ht="12.75">
      <c r="A268" s="7" t="s">
        <v>239</v>
      </c>
      <c r="B268" s="4" t="s">
        <v>240</v>
      </c>
      <c r="C268" s="5">
        <f>C421</f>
        <v>0</v>
      </c>
      <c r="D268" s="5">
        <f>D421</f>
        <v>240000</v>
      </c>
      <c r="E268" s="5">
        <f t="shared" si="69"/>
        <v>0</v>
      </c>
      <c r="F268" s="5">
        <f>F421</f>
        <v>240000</v>
      </c>
      <c r="G268" s="5">
        <f t="shared" si="83"/>
        <v>240000</v>
      </c>
      <c r="H268" s="5">
        <f t="shared" si="83"/>
        <v>240000</v>
      </c>
      <c r="I268" s="5">
        <f t="shared" si="83"/>
        <v>240000</v>
      </c>
    </row>
    <row r="269" spans="1:9" ht="25.5">
      <c r="A269" s="7" t="s">
        <v>83</v>
      </c>
      <c r="B269" s="4" t="s">
        <v>84</v>
      </c>
      <c r="C269" s="5">
        <f>C270</f>
        <v>0</v>
      </c>
      <c r="D269" s="5">
        <f>D270</f>
        <v>402000</v>
      </c>
      <c r="E269" s="5">
        <f t="shared" si="69"/>
        <v>0</v>
      </c>
      <c r="F269" s="5">
        <f>F270</f>
        <v>402000</v>
      </c>
      <c r="G269" s="5">
        <f>G270</f>
        <v>1000000</v>
      </c>
      <c r="H269" s="5">
        <f>H270</f>
        <v>1000000</v>
      </c>
      <c r="I269" s="5">
        <f>I270</f>
        <v>1000000</v>
      </c>
    </row>
    <row r="270" spans="1:9" ht="12.75">
      <c r="A270" s="7" t="s">
        <v>257</v>
      </c>
      <c r="B270" s="4" t="s">
        <v>258</v>
      </c>
      <c r="C270" s="5">
        <f>C423</f>
        <v>0</v>
      </c>
      <c r="D270" s="5">
        <f>D423</f>
        <v>402000</v>
      </c>
      <c r="E270" s="5">
        <f t="shared" si="69"/>
        <v>0</v>
      </c>
      <c r="F270" s="5">
        <f>F423</f>
        <v>402000</v>
      </c>
      <c r="G270" s="5">
        <f>G423</f>
        <v>1000000</v>
      </c>
      <c r="H270" s="5">
        <f>H423</f>
        <v>1000000</v>
      </c>
      <c r="I270" s="5">
        <f>I423</f>
        <v>1000000</v>
      </c>
    </row>
    <row r="271" spans="1:9" ht="12.75">
      <c r="A271" s="7" t="s">
        <v>275</v>
      </c>
      <c r="B271" s="4" t="s">
        <v>90</v>
      </c>
      <c r="C271" s="5">
        <f aca="true" t="shared" si="84" ref="C271:I273">C272</f>
        <v>0</v>
      </c>
      <c r="D271" s="5">
        <f t="shared" si="84"/>
        <v>179000</v>
      </c>
      <c r="E271" s="5">
        <f t="shared" si="69"/>
        <v>0</v>
      </c>
      <c r="F271" s="5">
        <f t="shared" si="84"/>
        <v>179000</v>
      </c>
      <c r="G271" s="5">
        <f t="shared" si="84"/>
        <v>0</v>
      </c>
      <c r="H271" s="5">
        <f t="shared" si="84"/>
        <v>0</v>
      </c>
      <c r="I271" s="5">
        <f t="shared" si="84"/>
        <v>0</v>
      </c>
    </row>
    <row r="272" spans="1:9" ht="12.75">
      <c r="A272" s="7" t="s">
        <v>99</v>
      </c>
      <c r="B272" s="4" t="s">
        <v>100</v>
      </c>
      <c r="C272" s="5">
        <f t="shared" si="84"/>
        <v>0</v>
      </c>
      <c r="D272" s="5">
        <f t="shared" si="84"/>
        <v>179000</v>
      </c>
      <c r="E272" s="5">
        <f t="shared" si="69"/>
        <v>0</v>
      </c>
      <c r="F272" s="5">
        <f t="shared" si="84"/>
        <v>179000</v>
      </c>
      <c r="G272" s="5">
        <f t="shared" si="84"/>
        <v>0</v>
      </c>
      <c r="H272" s="5">
        <f t="shared" si="84"/>
        <v>0</v>
      </c>
      <c r="I272" s="5">
        <f t="shared" si="84"/>
        <v>0</v>
      </c>
    </row>
    <row r="273" spans="1:9" ht="12.75">
      <c r="A273" s="7" t="s">
        <v>101</v>
      </c>
      <c r="B273" s="4" t="s">
        <v>102</v>
      </c>
      <c r="C273" s="5">
        <f t="shared" si="84"/>
        <v>0</v>
      </c>
      <c r="D273" s="5">
        <f t="shared" si="84"/>
        <v>179000</v>
      </c>
      <c r="E273" s="5">
        <f t="shared" si="69"/>
        <v>0</v>
      </c>
      <c r="F273" s="5">
        <f t="shared" si="84"/>
        <v>179000</v>
      </c>
      <c r="G273" s="5">
        <f t="shared" si="84"/>
        <v>0</v>
      </c>
      <c r="H273" s="5">
        <f t="shared" si="84"/>
        <v>0</v>
      </c>
      <c r="I273" s="5">
        <f t="shared" si="84"/>
        <v>0</v>
      </c>
    </row>
    <row r="274" spans="1:9" ht="12.75">
      <c r="A274" s="7" t="s">
        <v>103</v>
      </c>
      <c r="B274" s="4" t="s">
        <v>104</v>
      </c>
      <c r="C274" s="5">
        <f aca="true" t="shared" si="85" ref="C274:I274">C276+C275</f>
        <v>0</v>
      </c>
      <c r="D274" s="5">
        <f>D276+D275</f>
        <v>179000</v>
      </c>
      <c r="E274" s="5">
        <f t="shared" si="85"/>
        <v>0</v>
      </c>
      <c r="F274" s="5">
        <f>F276+F275</f>
        <v>179000</v>
      </c>
      <c r="G274" s="5">
        <f t="shared" si="85"/>
        <v>0</v>
      </c>
      <c r="H274" s="5">
        <f t="shared" si="85"/>
        <v>0</v>
      </c>
      <c r="I274" s="5">
        <f t="shared" si="85"/>
        <v>0</v>
      </c>
    </row>
    <row r="275" spans="1:9" ht="12.75">
      <c r="A275" s="7" t="s">
        <v>107</v>
      </c>
      <c r="B275" s="4" t="s">
        <v>108</v>
      </c>
      <c r="C275" s="5">
        <f aca="true" t="shared" si="86" ref="C275:I275">C569</f>
        <v>0</v>
      </c>
      <c r="D275" s="5">
        <f>D569</f>
        <v>179000</v>
      </c>
      <c r="E275" s="5">
        <f t="shared" si="86"/>
        <v>0</v>
      </c>
      <c r="F275" s="5">
        <f>F569</f>
        <v>179000</v>
      </c>
      <c r="G275" s="5">
        <f t="shared" si="86"/>
        <v>0</v>
      </c>
      <c r="H275" s="5">
        <f t="shared" si="86"/>
        <v>0</v>
      </c>
      <c r="I275" s="5">
        <f t="shared" si="86"/>
        <v>0</v>
      </c>
    </row>
    <row r="276" spans="1:9" ht="12.75">
      <c r="A276" s="7" t="s">
        <v>111</v>
      </c>
      <c r="B276" s="4" t="s">
        <v>112</v>
      </c>
      <c r="C276" s="5">
        <f>C570</f>
        <v>0</v>
      </c>
      <c r="D276" s="5">
        <f>D570</f>
        <v>0</v>
      </c>
      <c r="E276" s="5">
        <f t="shared" si="69"/>
        <v>0</v>
      </c>
      <c r="F276" s="5">
        <f>F570</f>
        <v>0</v>
      </c>
      <c r="G276" s="5">
        <f>G570</f>
        <v>0</v>
      </c>
      <c r="H276" s="5">
        <f>H570</f>
        <v>0</v>
      </c>
      <c r="I276" s="5">
        <f>I570</f>
        <v>0</v>
      </c>
    </row>
    <row r="277" spans="1:9" ht="12.75">
      <c r="A277" s="7" t="s">
        <v>338</v>
      </c>
      <c r="B277" s="4" t="s">
        <v>142</v>
      </c>
      <c r="C277" s="5">
        <f>C279+C311</f>
        <v>0</v>
      </c>
      <c r="D277" s="5">
        <f>D279+D311</f>
        <v>306524000</v>
      </c>
      <c r="E277" s="5">
        <f t="shared" si="69"/>
        <v>0</v>
      </c>
      <c r="F277" s="5">
        <f>F279+F311</f>
        <v>306524000</v>
      </c>
      <c r="G277" s="5">
        <f>G279+G311</f>
        <v>323988000</v>
      </c>
      <c r="H277" s="5">
        <f>H279+H311</f>
        <v>270636000</v>
      </c>
      <c r="I277" s="5">
        <f>I279+I311</f>
        <v>268547000</v>
      </c>
    </row>
    <row r="278" spans="1:9" ht="12.75">
      <c r="A278" s="7" t="s">
        <v>339</v>
      </c>
      <c r="B278" s="4" t="s">
        <v>144</v>
      </c>
      <c r="C278" s="5">
        <f>C279-C287</f>
        <v>0</v>
      </c>
      <c r="D278" s="5">
        <f>D279-D287</f>
        <v>153989000</v>
      </c>
      <c r="E278" s="5">
        <f t="shared" si="69"/>
        <v>0</v>
      </c>
      <c r="F278" s="5">
        <f>F279-F287</f>
        <v>153989000</v>
      </c>
      <c r="G278" s="5">
        <f>G279-G287</f>
        <v>111596000</v>
      </c>
      <c r="H278" s="5">
        <f>H279-H287</f>
        <v>111682000</v>
      </c>
      <c r="I278" s="5">
        <f>I279-I287</f>
        <v>111755000</v>
      </c>
    </row>
    <row r="279" spans="1:9" ht="12.75">
      <c r="A279" s="7" t="s">
        <v>145</v>
      </c>
      <c r="B279" s="4" t="s">
        <v>6</v>
      </c>
      <c r="C279" s="5">
        <f>C280+C294</f>
        <v>0</v>
      </c>
      <c r="D279" s="5">
        <f>D280+D294</f>
        <v>305572000</v>
      </c>
      <c r="E279" s="5">
        <f t="shared" si="69"/>
        <v>0</v>
      </c>
      <c r="F279" s="5">
        <f>F280+F294</f>
        <v>305572000</v>
      </c>
      <c r="G279" s="5">
        <f>G280+G294</f>
        <v>322705000</v>
      </c>
      <c r="H279" s="5">
        <f>H280+H294</f>
        <v>269317000</v>
      </c>
      <c r="I279" s="5">
        <f>I280+I294</f>
        <v>267198000</v>
      </c>
    </row>
    <row r="280" spans="1:9" ht="12.75">
      <c r="A280" s="7" t="s">
        <v>146</v>
      </c>
      <c r="B280" s="4" t="s">
        <v>147</v>
      </c>
      <c r="C280" s="5">
        <f>C281+C286</f>
        <v>0</v>
      </c>
      <c r="D280" s="5">
        <f>D281+D286</f>
        <v>248444000</v>
      </c>
      <c r="E280" s="5">
        <f t="shared" si="69"/>
        <v>0</v>
      </c>
      <c r="F280" s="5">
        <f>F281+F286</f>
        <v>248444000</v>
      </c>
      <c r="G280" s="5">
        <f>G281+G286</f>
        <v>318376000</v>
      </c>
      <c r="H280" s="5">
        <f>H281+H286</f>
        <v>264952000</v>
      </c>
      <c r="I280" s="5">
        <f>I281+I286</f>
        <v>262803000</v>
      </c>
    </row>
    <row r="281" spans="1:9" ht="12.75">
      <c r="A281" s="7" t="s">
        <v>148</v>
      </c>
      <c r="B281" s="4" t="s">
        <v>149</v>
      </c>
      <c r="C281" s="5">
        <f>C282</f>
        <v>0</v>
      </c>
      <c r="D281" s="5">
        <f>D282</f>
        <v>95761000</v>
      </c>
      <c r="E281" s="5">
        <f t="shared" si="69"/>
        <v>0</v>
      </c>
      <c r="F281" s="5">
        <f>F282</f>
        <v>95761000</v>
      </c>
      <c r="G281" s="5">
        <f aca="true" t="shared" si="87" ref="G281:I282">G282</f>
        <v>105455000</v>
      </c>
      <c r="H281" s="5">
        <f t="shared" si="87"/>
        <v>105455000</v>
      </c>
      <c r="I281" s="5">
        <f t="shared" si="87"/>
        <v>105455000</v>
      </c>
    </row>
    <row r="282" spans="1:9" ht="25.5">
      <c r="A282" s="7" t="s">
        <v>150</v>
      </c>
      <c r="B282" s="4" t="s">
        <v>151</v>
      </c>
      <c r="C282" s="5">
        <f>C283</f>
        <v>0</v>
      </c>
      <c r="D282" s="5">
        <f>D283</f>
        <v>95761000</v>
      </c>
      <c r="E282" s="5">
        <f aca="true" t="shared" si="88" ref="E282:E350">F282-D282</f>
        <v>0</v>
      </c>
      <c r="F282" s="5">
        <f>F283</f>
        <v>95761000</v>
      </c>
      <c r="G282" s="5">
        <f t="shared" si="87"/>
        <v>105455000</v>
      </c>
      <c r="H282" s="5">
        <f t="shared" si="87"/>
        <v>105455000</v>
      </c>
      <c r="I282" s="5">
        <f t="shared" si="87"/>
        <v>105455000</v>
      </c>
    </row>
    <row r="283" spans="1:9" ht="12.75">
      <c r="A283" s="7" t="s">
        <v>152</v>
      </c>
      <c r="B283" s="4" t="s">
        <v>153</v>
      </c>
      <c r="C283" s="5">
        <f>C284+C285</f>
        <v>0</v>
      </c>
      <c r="D283" s="5">
        <f>D284+D285</f>
        <v>95761000</v>
      </c>
      <c r="E283" s="5">
        <f t="shared" si="88"/>
        <v>0</v>
      </c>
      <c r="F283" s="5">
        <f>F284+F285</f>
        <v>95761000</v>
      </c>
      <c r="G283" s="5">
        <f>G284+G285</f>
        <v>105455000</v>
      </c>
      <c r="H283" s="5">
        <f>H284+H285</f>
        <v>105455000</v>
      </c>
      <c r="I283" s="5">
        <f>I284+I285</f>
        <v>105455000</v>
      </c>
    </row>
    <row r="284" spans="1:9" ht="12.75">
      <c r="A284" s="7" t="s">
        <v>154</v>
      </c>
      <c r="B284" s="4" t="s">
        <v>155</v>
      </c>
      <c r="C284" s="5"/>
      <c r="D284" s="5">
        <v>84002000</v>
      </c>
      <c r="E284" s="5">
        <f t="shared" si="88"/>
        <v>0</v>
      </c>
      <c r="F284" s="5">
        <v>84002000</v>
      </c>
      <c r="G284" s="5">
        <v>93294000</v>
      </c>
      <c r="H284" s="5">
        <v>93294000</v>
      </c>
      <c r="I284" s="5">
        <v>93294000</v>
      </c>
    </row>
    <row r="285" spans="1:9" ht="12.75">
      <c r="A285" s="7" t="s">
        <v>156</v>
      </c>
      <c r="B285" s="4" t="s">
        <v>157</v>
      </c>
      <c r="C285" s="5"/>
      <c r="D285" s="5">
        <v>11759000</v>
      </c>
      <c r="E285" s="5">
        <f t="shared" si="88"/>
        <v>0</v>
      </c>
      <c r="F285" s="5">
        <v>11759000</v>
      </c>
      <c r="G285" s="5">
        <v>12161000</v>
      </c>
      <c r="H285" s="5">
        <v>12161000</v>
      </c>
      <c r="I285" s="5">
        <v>12161000</v>
      </c>
    </row>
    <row r="286" spans="1:9" ht="12.75">
      <c r="A286" s="7" t="s">
        <v>158</v>
      </c>
      <c r="B286" s="4" t="s">
        <v>159</v>
      </c>
      <c r="C286" s="5">
        <f>C287+C291</f>
        <v>0</v>
      </c>
      <c r="D286" s="5">
        <f>D287+D291</f>
        <v>152683000</v>
      </c>
      <c r="E286" s="5">
        <f t="shared" si="88"/>
        <v>0</v>
      </c>
      <c r="F286" s="5">
        <f>F287+F291</f>
        <v>152683000</v>
      </c>
      <c r="G286" s="5">
        <f>G287+G291</f>
        <v>212921000</v>
      </c>
      <c r="H286" s="5">
        <f>H287+H291</f>
        <v>159497000</v>
      </c>
      <c r="I286" s="5">
        <f>I287+I291</f>
        <v>157348000</v>
      </c>
    </row>
    <row r="287" spans="1:9" ht="12.75">
      <c r="A287" s="7" t="s">
        <v>160</v>
      </c>
      <c r="B287" s="4" t="s">
        <v>161</v>
      </c>
      <c r="C287" s="5">
        <f>C288+C289+C290</f>
        <v>0</v>
      </c>
      <c r="D287" s="5">
        <f>D288+D289+D290</f>
        <v>151583000</v>
      </c>
      <c r="E287" s="5">
        <f t="shared" si="88"/>
        <v>0</v>
      </c>
      <c r="F287" s="5">
        <f>F288+F289+F290</f>
        <v>151583000</v>
      </c>
      <c r="G287" s="5">
        <f>G288+G289+G290</f>
        <v>211109000</v>
      </c>
      <c r="H287" s="5">
        <f>H288+H289+H290</f>
        <v>157635000</v>
      </c>
      <c r="I287" s="5">
        <f>I288+I289+I290</f>
        <v>155443000</v>
      </c>
    </row>
    <row r="288" spans="1:9" ht="25.5">
      <c r="A288" s="7" t="s">
        <v>162</v>
      </c>
      <c r="B288" s="4" t="s">
        <v>163</v>
      </c>
      <c r="C288" s="5"/>
      <c r="D288" s="5">
        <v>56600000</v>
      </c>
      <c r="E288" s="5">
        <f t="shared" si="88"/>
        <v>0</v>
      </c>
      <c r="F288" s="5">
        <v>56600000</v>
      </c>
      <c r="G288" s="5">
        <v>77512000</v>
      </c>
      <c r="H288" s="5">
        <v>77561000</v>
      </c>
      <c r="I288" s="5">
        <v>77607000</v>
      </c>
    </row>
    <row r="289" spans="1:9" ht="12.75">
      <c r="A289" s="7" t="s">
        <v>164</v>
      </c>
      <c r="B289" s="4" t="s">
        <v>165</v>
      </c>
      <c r="C289" s="5"/>
      <c r="D289" s="5">
        <v>14000000</v>
      </c>
      <c r="E289" s="5">
        <f t="shared" si="88"/>
        <v>0</v>
      </c>
      <c r="F289" s="5">
        <v>14000000</v>
      </c>
      <c r="G289" s="5">
        <v>7678000</v>
      </c>
      <c r="H289" s="5">
        <v>7678000</v>
      </c>
      <c r="I289" s="5">
        <v>7678000</v>
      </c>
    </row>
    <row r="290" spans="1:9" ht="12.75">
      <c r="A290" s="7" t="s">
        <v>166</v>
      </c>
      <c r="B290" s="4" t="s">
        <v>167</v>
      </c>
      <c r="C290" s="5"/>
      <c r="D290" s="5">
        <f>79623000+1360000</f>
        <v>80983000</v>
      </c>
      <c r="E290" s="5">
        <f t="shared" si="88"/>
        <v>0</v>
      </c>
      <c r="F290" s="5">
        <f>79623000+1360000</f>
        <v>80983000</v>
      </c>
      <c r="G290" s="5">
        <v>125919000</v>
      </c>
      <c r="H290" s="5">
        <v>72396000</v>
      </c>
      <c r="I290" s="5">
        <v>70158000</v>
      </c>
    </row>
    <row r="291" spans="1:9" ht="25.5">
      <c r="A291" s="7" t="s">
        <v>168</v>
      </c>
      <c r="B291" s="4" t="s">
        <v>169</v>
      </c>
      <c r="C291" s="5">
        <f>C292+C293</f>
        <v>0</v>
      </c>
      <c r="D291" s="5">
        <f>D292+D293</f>
        <v>1100000</v>
      </c>
      <c r="E291" s="5">
        <f t="shared" si="88"/>
        <v>0</v>
      </c>
      <c r="F291" s="5">
        <f>F292+F293</f>
        <v>1100000</v>
      </c>
      <c r="G291" s="5">
        <f>G292+G293</f>
        <v>1812000</v>
      </c>
      <c r="H291" s="5">
        <f>H292+H293</f>
        <v>1862000</v>
      </c>
      <c r="I291" s="5">
        <f>I292+I293</f>
        <v>1905000</v>
      </c>
    </row>
    <row r="292" spans="1:9" ht="12.75">
      <c r="A292" s="7" t="s">
        <v>170</v>
      </c>
      <c r="B292" s="4" t="s">
        <v>171</v>
      </c>
      <c r="C292" s="5"/>
      <c r="D292" s="5">
        <v>100000</v>
      </c>
      <c r="E292" s="5">
        <f t="shared" si="88"/>
        <v>0</v>
      </c>
      <c r="F292" s="5">
        <v>100000</v>
      </c>
      <c r="G292" s="5">
        <v>213000</v>
      </c>
      <c r="H292" s="5">
        <v>219000</v>
      </c>
      <c r="I292" s="5">
        <v>224000</v>
      </c>
    </row>
    <row r="293" spans="1:9" ht="12.75">
      <c r="A293" s="7" t="s">
        <v>172</v>
      </c>
      <c r="B293" s="4" t="s">
        <v>173</v>
      </c>
      <c r="C293" s="5"/>
      <c r="D293" s="5">
        <v>1000000</v>
      </c>
      <c r="E293" s="5">
        <f t="shared" si="88"/>
        <v>0</v>
      </c>
      <c r="F293" s="5">
        <v>1000000</v>
      </c>
      <c r="G293" s="5">
        <v>1599000</v>
      </c>
      <c r="H293" s="5">
        <v>1643000</v>
      </c>
      <c r="I293" s="5">
        <v>1681000</v>
      </c>
    </row>
    <row r="294" spans="1:9" ht="12.75">
      <c r="A294" s="7" t="s">
        <v>174</v>
      </c>
      <c r="B294" s="4" t="s">
        <v>8</v>
      </c>
      <c r="C294" s="5">
        <f>C295+C299</f>
        <v>0</v>
      </c>
      <c r="D294" s="5">
        <f>D295+D299</f>
        <v>57128000</v>
      </c>
      <c r="E294" s="5">
        <f t="shared" si="88"/>
        <v>0</v>
      </c>
      <c r="F294" s="5">
        <f>F295+F299</f>
        <v>57128000</v>
      </c>
      <c r="G294" s="5">
        <f>G295+G299</f>
        <v>4329000</v>
      </c>
      <c r="H294" s="5">
        <f>H295+H299</f>
        <v>4365000</v>
      </c>
      <c r="I294" s="5">
        <f>I295+I299</f>
        <v>4395000</v>
      </c>
    </row>
    <row r="295" spans="1:9" ht="12.75">
      <c r="A295" s="7" t="s">
        <v>175</v>
      </c>
      <c r="B295" s="4" t="s">
        <v>10</v>
      </c>
      <c r="C295" s="5">
        <f aca="true" t="shared" si="89" ref="C295:I297">C296</f>
        <v>0</v>
      </c>
      <c r="D295" s="5">
        <f t="shared" si="89"/>
        <v>800000</v>
      </c>
      <c r="E295" s="5">
        <f t="shared" si="88"/>
        <v>0</v>
      </c>
      <c r="F295" s="5">
        <f t="shared" si="89"/>
        <v>800000</v>
      </c>
      <c r="G295" s="5">
        <f t="shared" si="89"/>
        <v>1279000</v>
      </c>
      <c r="H295" s="5">
        <f t="shared" si="89"/>
        <v>1315000</v>
      </c>
      <c r="I295" s="5">
        <f t="shared" si="89"/>
        <v>1345000</v>
      </c>
    </row>
    <row r="296" spans="1:9" ht="12.75">
      <c r="A296" s="7" t="s">
        <v>176</v>
      </c>
      <c r="B296" s="4" t="s">
        <v>177</v>
      </c>
      <c r="C296" s="5">
        <f t="shared" si="89"/>
        <v>0</v>
      </c>
      <c r="D296" s="5">
        <f t="shared" si="89"/>
        <v>800000</v>
      </c>
      <c r="E296" s="5">
        <f t="shared" si="88"/>
        <v>0</v>
      </c>
      <c r="F296" s="5">
        <f t="shared" si="89"/>
        <v>800000</v>
      </c>
      <c r="G296" s="5">
        <f t="shared" si="89"/>
        <v>1279000</v>
      </c>
      <c r="H296" s="5">
        <f t="shared" si="89"/>
        <v>1315000</v>
      </c>
      <c r="I296" s="5">
        <f t="shared" si="89"/>
        <v>1345000</v>
      </c>
    </row>
    <row r="297" spans="1:9" ht="12.75">
      <c r="A297" s="7" t="s">
        <v>178</v>
      </c>
      <c r="B297" s="4" t="s">
        <v>179</v>
      </c>
      <c r="C297" s="5">
        <f t="shared" si="89"/>
        <v>0</v>
      </c>
      <c r="D297" s="5">
        <f t="shared" si="89"/>
        <v>800000</v>
      </c>
      <c r="E297" s="5">
        <f t="shared" si="88"/>
        <v>0</v>
      </c>
      <c r="F297" s="5">
        <f t="shared" si="89"/>
        <v>800000</v>
      </c>
      <c r="G297" s="5">
        <f t="shared" si="89"/>
        <v>1279000</v>
      </c>
      <c r="H297" s="5">
        <f t="shared" si="89"/>
        <v>1315000</v>
      </c>
      <c r="I297" s="5">
        <f t="shared" si="89"/>
        <v>1345000</v>
      </c>
    </row>
    <row r="298" spans="1:9" ht="12.75">
      <c r="A298" s="7" t="s">
        <v>15</v>
      </c>
      <c r="B298" s="4" t="s">
        <v>180</v>
      </c>
      <c r="C298" s="5"/>
      <c r="D298" s="5">
        <v>800000</v>
      </c>
      <c r="E298" s="5">
        <f t="shared" si="88"/>
        <v>0</v>
      </c>
      <c r="F298" s="5">
        <v>800000</v>
      </c>
      <c r="G298" s="5">
        <v>1279000</v>
      </c>
      <c r="H298" s="5">
        <v>1315000</v>
      </c>
      <c r="I298" s="5">
        <v>1345000</v>
      </c>
    </row>
    <row r="299" spans="1:9" ht="12.75">
      <c r="A299" s="7" t="s">
        <v>181</v>
      </c>
      <c r="B299" s="4" t="s">
        <v>18</v>
      </c>
      <c r="C299" s="5">
        <f aca="true" t="shared" si="90" ref="C299:I299">C300+C303+C306+C309</f>
        <v>0</v>
      </c>
      <c r="D299" s="5">
        <f>D300+D303+D306+D309</f>
        <v>56328000</v>
      </c>
      <c r="E299" s="5">
        <f t="shared" si="90"/>
        <v>0</v>
      </c>
      <c r="F299" s="5">
        <f>F300+F303+F306+F309</f>
        <v>56328000</v>
      </c>
      <c r="G299" s="5">
        <f t="shared" si="90"/>
        <v>3050000</v>
      </c>
      <c r="H299" s="5">
        <f t="shared" si="90"/>
        <v>3050000</v>
      </c>
      <c r="I299" s="5">
        <f t="shared" si="90"/>
        <v>3050000</v>
      </c>
    </row>
    <row r="300" spans="1:9" ht="25.5">
      <c r="A300" s="7" t="s">
        <v>340</v>
      </c>
      <c r="B300" s="4" t="s">
        <v>183</v>
      </c>
      <c r="C300" s="5">
        <f aca="true" t="shared" si="91" ref="C300:I300">C301+C302</f>
        <v>0</v>
      </c>
      <c r="D300" s="5">
        <f>D301+D302</f>
        <v>3000000</v>
      </c>
      <c r="E300" s="5">
        <f t="shared" si="91"/>
        <v>0</v>
      </c>
      <c r="F300" s="5">
        <f>F301+F302</f>
        <v>3000000</v>
      </c>
      <c r="G300" s="5">
        <f t="shared" si="91"/>
        <v>3000000</v>
      </c>
      <c r="H300" s="5">
        <f t="shared" si="91"/>
        <v>3000000</v>
      </c>
      <c r="I300" s="5">
        <f t="shared" si="91"/>
        <v>3000000</v>
      </c>
    </row>
    <row r="301" spans="1:9" ht="12.75">
      <c r="A301" s="7" t="s">
        <v>341</v>
      </c>
      <c r="B301" s="4" t="s">
        <v>185</v>
      </c>
      <c r="C301" s="5"/>
      <c r="D301" s="5">
        <v>3000000</v>
      </c>
      <c r="E301" s="5">
        <f t="shared" si="88"/>
        <v>0</v>
      </c>
      <c r="F301" s="5">
        <v>3000000</v>
      </c>
      <c r="G301" s="5">
        <v>3000000</v>
      </c>
      <c r="H301" s="5">
        <v>3000000</v>
      </c>
      <c r="I301" s="5">
        <v>3000000</v>
      </c>
    </row>
    <row r="302" spans="1:9" ht="12.75">
      <c r="A302" s="7" t="s">
        <v>394</v>
      </c>
      <c r="B302" s="4" t="s">
        <v>395</v>
      </c>
      <c r="C302" s="5"/>
      <c r="D302" s="5"/>
      <c r="E302" s="5">
        <f t="shared" si="88"/>
        <v>0</v>
      </c>
      <c r="F302" s="5"/>
      <c r="G302" s="5"/>
      <c r="H302" s="5"/>
      <c r="I302" s="5"/>
    </row>
    <row r="303" spans="1:9" ht="12.75">
      <c r="A303" s="7" t="s">
        <v>186</v>
      </c>
      <c r="B303" s="4" t="s">
        <v>187</v>
      </c>
      <c r="C303" s="5">
        <f>C304</f>
        <v>0</v>
      </c>
      <c r="D303" s="5">
        <f>D304</f>
        <v>11000</v>
      </c>
      <c r="E303" s="5">
        <f t="shared" si="88"/>
        <v>0</v>
      </c>
      <c r="F303" s="5">
        <f>F304</f>
        <v>11000</v>
      </c>
      <c r="G303" s="5">
        <f aca="true" t="shared" si="92" ref="G303:I304">G304</f>
        <v>0</v>
      </c>
      <c r="H303" s="5">
        <f t="shared" si="92"/>
        <v>0</v>
      </c>
      <c r="I303" s="5">
        <f t="shared" si="92"/>
        <v>0</v>
      </c>
    </row>
    <row r="304" spans="1:9" ht="12.75">
      <c r="A304" s="7" t="s">
        <v>188</v>
      </c>
      <c r="B304" s="4" t="s">
        <v>189</v>
      </c>
      <c r="C304" s="5">
        <f>C305</f>
        <v>0</v>
      </c>
      <c r="D304" s="5">
        <f>D305</f>
        <v>11000</v>
      </c>
      <c r="E304" s="5">
        <f t="shared" si="88"/>
        <v>0</v>
      </c>
      <c r="F304" s="5">
        <f>F305</f>
        <v>11000</v>
      </c>
      <c r="G304" s="5">
        <f t="shared" si="92"/>
        <v>0</v>
      </c>
      <c r="H304" s="5">
        <f t="shared" si="92"/>
        <v>0</v>
      </c>
      <c r="I304" s="5">
        <f t="shared" si="92"/>
        <v>0</v>
      </c>
    </row>
    <row r="305" spans="1:9" ht="12.75">
      <c r="A305" s="7" t="s">
        <v>190</v>
      </c>
      <c r="B305" s="4" t="s">
        <v>191</v>
      </c>
      <c r="C305" s="5"/>
      <c r="D305" s="5">
        <v>11000</v>
      </c>
      <c r="E305" s="5">
        <f t="shared" si="88"/>
        <v>0</v>
      </c>
      <c r="F305" s="5">
        <v>11000</v>
      </c>
      <c r="G305" s="5"/>
      <c r="H305" s="5"/>
      <c r="I305" s="5"/>
    </row>
    <row r="306" spans="1:9" ht="12.75">
      <c r="A306" s="7" t="s">
        <v>342</v>
      </c>
      <c r="B306" s="4" t="s">
        <v>193</v>
      </c>
      <c r="C306" s="5">
        <f>C308</f>
        <v>0</v>
      </c>
      <c r="D306" s="5">
        <f aca="true" t="shared" si="93" ref="D306:I306">D308+D307</f>
        <v>63869000</v>
      </c>
      <c r="E306" s="5">
        <f t="shared" si="93"/>
        <v>0</v>
      </c>
      <c r="F306" s="5">
        <f t="shared" si="93"/>
        <v>63869000</v>
      </c>
      <c r="G306" s="5">
        <f t="shared" si="93"/>
        <v>50000</v>
      </c>
      <c r="H306" s="5">
        <f t="shared" si="93"/>
        <v>50000</v>
      </c>
      <c r="I306" s="5">
        <f t="shared" si="93"/>
        <v>50000</v>
      </c>
    </row>
    <row r="307" spans="1:9" ht="12.75">
      <c r="A307" s="7" t="s">
        <v>408</v>
      </c>
      <c r="B307" s="4" t="s">
        <v>409</v>
      </c>
      <c r="C307" s="5">
        <v>51608000</v>
      </c>
      <c r="D307" s="5">
        <v>51608000</v>
      </c>
      <c r="E307" s="5"/>
      <c r="F307" s="5">
        <v>51608000</v>
      </c>
      <c r="G307" s="5"/>
      <c r="H307" s="5"/>
      <c r="I307" s="5"/>
    </row>
    <row r="308" spans="1:9" ht="12.75">
      <c r="A308" s="7" t="s">
        <v>194</v>
      </c>
      <c r="B308" s="4" t="s">
        <v>195</v>
      </c>
      <c r="C308" s="5"/>
      <c r="D308" s="5">
        <v>12261000</v>
      </c>
      <c r="E308" s="5">
        <f t="shared" si="88"/>
        <v>0</v>
      </c>
      <c r="F308" s="5">
        <v>12261000</v>
      </c>
      <c r="G308" s="5">
        <v>50000</v>
      </c>
      <c r="H308" s="5">
        <v>50000</v>
      </c>
      <c r="I308" s="5">
        <v>50000</v>
      </c>
    </row>
    <row r="309" spans="1:9" ht="12.75">
      <c r="A309" s="7" t="s">
        <v>387</v>
      </c>
      <c r="B309" s="4" t="s">
        <v>385</v>
      </c>
      <c r="C309" s="5">
        <f aca="true" t="shared" si="94" ref="C309:I309">C310</f>
        <v>0</v>
      </c>
      <c r="D309" s="5">
        <f t="shared" si="94"/>
        <v>-10552000</v>
      </c>
      <c r="E309" s="5">
        <f t="shared" si="94"/>
        <v>0</v>
      </c>
      <c r="F309" s="5">
        <f t="shared" si="94"/>
        <v>-10552000</v>
      </c>
      <c r="G309" s="5">
        <f t="shared" si="94"/>
        <v>0</v>
      </c>
      <c r="H309" s="5">
        <f t="shared" si="94"/>
        <v>0</v>
      </c>
      <c r="I309" s="5">
        <f t="shared" si="94"/>
        <v>0</v>
      </c>
    </row>
    <row r="310" spans="1:9" ht="25.5">
      <c r="A310" s="7" t="s">
        <v>128</v>
      </c>
      <c r="B310" s="4" t="s">
        <v>388</v>
      </c>
      <c r="C310" s="5"/>
      <c r="D310" s="5">
        <v>-10552000</v>
      </c>
      <c r="E310" s="5">
        <f t="shared" si="88"/>
        <v>0</v>
      </c>
      <c r="F310" s="5">
        <v>-10552000</v>
      </c>
      <c r="G310" s="5"/>
      <c r="H310" s="5"/>
      <c r="I310" s="5"/>
    </row>
    <row r="311" spans="1:9" ht="12.75">
      <c r="A311" s="7" t="s">
        <v>47</v>
      </c>
      <c r="B311" s="4" t="s">
        <v>48</v>
      </c>
      <c r="C311" s="5">
        <f>C312</f>
        <v>0</v>
      </c>
      <c r="D311" s="5">
        <f>D312</f>
        <v>952000</v>
      </c>
      <c r="E311" s="5">
        <f t="shared" si="88"/>
        <v>0</v>
      </c>
      <c r="F311" s="5">
        <f>F312</f>
        <v>952000</v>
      </c>
      <c r="G311" s="5">
        <f aca="true" t="shared" si="95" ref="G311:I312">G312</f>
        <v>1283000</v>
      </c>
      <c r="H311" s="5">
        <f t="shared" si="95"/>
        <v>1319000</v>
      </c>
      <c r="I311" s="5">
        <f t="shared" si="95"/>
        <v>1349000</v>
      </c>
    </row>
    <row r="312" spans="1:9" ht="12.75">
      <c r="A312" s="7" t="s">
        <v>196</v>
      </c>
      <c r="B312" s="4" t="s">
        <v>50</v>
      </c>
      <c r="C312" s="5">
        <f>C313</f>
        <v>0</v>
      </c>
      <c r="D312" s="5">
        <f>D313</f>
        <v>952000</v>
      </c>
      <c r="E312" s="5">
        <f t="shared" si="88"/>
        <v>0</v>
      </c>
      <c r="F312" s="5">
        <f>F313</f>
        <v>952000</v>
      </c>
      <c r="G312" s="5">
        <f t="shared" si="95"/>
        <v>1283000</v>
      </c>
      <c r="H312" s="5">
        <f t="shared" si="95"/>
        <v>1319000</v>
      </c>
      <c r="I312" s="5">
        <f t="shared" si="95"/>
        <v>1349000</v>
      </c>
    </row>
    <row r="313" spans="1:9" ht="25.5">
      <c r="A313" s="7" t="s">
        <v>343</v>
      </c>
      <c r="B313" s="4" t="s">
        <v>198</v>
      </c>
      <c r="C313" s="5">
        <f aca="true" t="shared" si="96" ref="C313:I313">C314+C316+C315</f>
        <v>0</v>
      </c>
      <c r="D313" s="5">
        <f>D314+D316+D315</f>
        <v>952000</v>
      </c>
      <c r="E313" s="5">
        <f t="shared" si="96"/>
        <v>0</v>
      </c>
      <c r="F313" s="5">
        <f>F314+F316+F315</f>
        <v>952000</v>
      </c>
      <c r="G313" s="5">
        <f t="shared" si="96"/>
        <v>1283000</v>
      </c>
      <c r="H313" s="5">
        <f t="shared" si="96"/>
        <v>1319000</v>
      </c>
      <c r="I313" s="5">
        <f t="shared" si="96"/>
        <v>1349000</v>
      </c>
    </row>
    <row r="314" spans="1:9" ht="12.75">
      <c r="A314" s="7" t="s">
        <v>199</v>
      </c>
      <c r="B314" s="4" t="s">
        <v>200</v>
      </c>
      <c r="C314" s="5"/>
      <c r="D314" s="5">
        <v>876000</v>
      </c>
      <c r="E314" s="5">
        <f t="shared" si="88"/>
        <v>0</v>
      </c>
      <c r="F314" s="5">
        <v>876000</v>
      </c>
      <c r="G314" s="5">
        <v>1283000</v>
      </c>
      <c r="H314" s="5">
        <v>1319000</v>
      </c>
      <c r="I314" s="5">
        <v>1349000</v>
      </c>
    </row>
    <row r="315" spans="1:9" ht="12.75">
      <c r="A315" s="7" t="s">
        <v>389</v>
      </c>
      <c r="B315" s="4" t="s">
        <v>390</v>
      </c>
      <c r="C315" s="5"/>
      <c r="D315" s="5"/>
      <c r="E315" s="5">
        <f t="shared" si="88"/>
        <v>0</v>
      </c>
      <c r="F315" s="5"/>
      <c r="G315" s="5"/>
      <c r="H315" s="5"/>
      <c r="I315" s="5"/>
    </row>
    <row r="316" spans="1:9" ht="25.5">
      <c r="A316" s="7" t="s">
        <v>344</v>
      </c>
      <c r="B316" s="4" t="s">
        <v>206</v>
      </c>
      <c r="C316" s="5"/>
      <c r="D316" s="5">
        <v>76000</v>
      </c>
      <c r="E316" s="5">
        <f t="shared" si="88"/>
        <v>0</v>
      </c>
      <c r="F316" s="5">
        <v>76000</v>
      </c>
      <c r="G316" s="5"/>
      <c r="H316" s="5"/>
      <c r="I316" s="5"/>
    </row>
    <row r="317" spans="1:9" ht="25.5">
      <c r="A317" s="7" t="s">
        <v>345</v>
      </c>
      <c r="B317" s="4" t="s">
        <v>221</v>
      </c>
      <c r="C317" s="5">
        <f>C319+C325+C332+C340+C344+C351+C357+C373+C392+C400++C403+C415</f>
        <v>10000000</v>
      </c>
      <c r="D317" s="5">
        <f>D319+D325+D332+D340+D344+D351+D357+D373+D392+D400++D403+D415</f>
        <v>321300000</v>
      </c>
      <c r="E317" s="5">
        <f t="shared" si="88"/>
        <v>0</v>
      </c>
      <c r="F317" s="5">
        <f>F319+F325+F332+F340+F344+F351+F357+F373+F392+F400++F403+F415</f>
        <v>321300000</v>
      </c>
      <c r="G317" s="5">
        <f>G319+G325+G332+G340+G344+G351+G357+G373+G392+G400++G403+G415</f>
        <v>323988000</v>
      </c>
      <c r="H317" s="5">
        <f>H319+H325+H332+H340+H344+H351+H357+H373+H392+H400++H403+H415</f>
        <v>270636000</v>
      </c>
      <c r="I317" s="5">
        <f>I319+I325+I332+I340+I344+I351+I357+I373+I392+I400++I403+I415</f>
        <v>268547000</v>
      </c>
    </row>
    <row r="318" spans="1:9" ht="12.75">
      <c r="A318" s="7" t="s">
        <v>303</v>
      </c>
      <c r="B318" s="4" t="s">
        <v>304</v>
      </c>
      <c r="C318" s="5">
        <f>C319+C325+C332</f>
        <v>0</v>
      </c>
      <c r="D318" s="5">
        <f>D319+D325+D332</f>
        <v>32510000</v>
      </c>
      <c r="E318" s="5">
        <f t="shared" si="88"/>
        <v>300000</v>
      </c>
      <c r="F318" s="5">
        <f>F319+F325+F332</f>
        <v>32810000</v>
      </c>
      <c r="G318" s="5">
        <f>G319+G325+G332</f>
        <v>39062000</v>
      </c>
      <c r="H318" s="5">
        <f>H319+H325+H332</f>
        <v>39062000</v>
      </c>
      <c r="I318" s="5">
        <f>I319+I325+I332</f>
        <v>37262000</v>
      </c>
    </row>
    <row r="319" spans="1:9" ht="12.75">
      <c r="A319" s="7" t="s">
        <v>305</v>
      </c>
      <c r="B319" s="4" t="s">
        <v>279</v>
      </c>
      <c r="C319" s="5">
        <f>C320</f>
        <v>0</v>
      </c>
      <c r="D319" s="5">
        <f>D320</f>
        <v>21444000</v>
      </c>
      <c r="E319" s="5">
        <f t="shared" si="88"/>
        <v>300000</v>
      </c>
      <c r="F319" s="5">
        <f>F320</f>
        <v>21744000</v>
      </c>
      <c r="G319" s="5">
        <f>G320</f>
        <v>27979000</v>
      </c>
      <c r="H319" s="5">
        <f>H320</f>
        <v>27979000</v>
      </c>
      <c r="I319" s="5">
        <f>I320</f>
        <v>26179000</v>
      </c>
    </row>
    <row r="320" spans="1:9" ht="12.75">
      <c r="A320" s="7" t="s">
        <v>222</v>
      </c>
      <c r="B320" s="4" t="s">
        <v>223</v>
      </c>
      <c r="C320" s="5">
        <f>C321+C322+C323</f>
        <v>0</v>
      </c>
      <c r="D320" s="5">
        <f>D321+D322+D323</f>
        <v>21444000</v>
      </c>
      <c r="E320" s="5">
        <f t="shared" si="88"/>
        <v>300000</v>
      </c>
      <c r="F320" s="5">
        <f>F321+F322+F323</f>
        <v>21744000</v>
      </c>
      <c r="G320" s="5">
        <f>G321+G322+G323</f>
        <v>27979000</v>
      </c>
      <c r="H320" s="5">
        <f>H321+H322+H323</f>
        <v>27979000</v>
      </c>
      <c r="I320" s="5">
        <f>I321+I322+I323</f>
        <v>26179000</v>
      </c>
    </row>
    <row r="321" spans="1:9" ht="12.75">
      <c r="A321" s="7" t="s">
        <v>79</v>
      </c>
      <c r="B321" s="4" t="s">
        <v>80</v>
      </c>
      <c r="C321" s="5"/>
      <c r="D321" s="5">
        <v>16313000</v>
      </c>
      <c r="E321" s="5">
        <f t="shared" si="88"/>
        <v>0</v>
      </c>
      <c r="F321" s="5">
        <v>16313000</v>
      </c>
      <c r="G321" s="5">
        <v>20250000</v>
      </c>
      <c r="H321" s="5">
        <v>20250000</v>
      </c>
      <c r="I321" s="5">
        <v>18450000</v>
      </c>
    </row>
    <row r="322" spans="1:9" ht="25.5">
      <c r="A322" s="7" t="s">
        <v>81</v>
      </c>
      <c r="B322" s="4" t="s">
        <v>82</v>
      </c>
      <c r="C322" s="5"/>
      <c r="D322" s="5">
        <v>4971000</v>
      </c>
      <c r="E322" s="5">
        <f t="shared" si="88"/>
        <v>300000</v>
      </c>
      <c r="F322" s="5">
        <v>5271000</v>
      </c>
      <c r="G322" s="5">
        <v>7573000</v>
      </c>
      <c r="H322" s="5">
        <v>7573000</v>
      </c>
      <c r="I322" s="5">
        <v>7573000</v>
      </c>
    </row>
    <row r="323" spans="1:9" ht="25.5">
      <c r="A323" s="7" t="s">
        <v>83</v>
      </c>
      <c r="B323" s="4" t="s">
        <v>84</v>
      </c>
      <c r="C323" s="5">
        <f>C324</f>
        <v>0</v>
      </c>
      <c r="D323" s="5">
        <f>D324</f>
        <v>160000</v>
      </c>
      <c r="E323" s="5">
        <f t="shared" si="88"/>
        <v>0</v>
      </c>
      <c r="F323" s="5">
        <f>F324</f>
        <v>160000</v>
      </c>
      <c r="G323" s="5">
        <f>G324</f>
        <v>156000</v>
      </c>
      <c r="H323" s="5">
        <f>H324</f>
        <v>156000</v>
      </c>
      <c r="I323" s="5">
        <f>I324</f>
        <v>156000</v>
      </c>
    </row>
    <row r="324" spans="1:9" ht="12.75">
      <c r="A324" s="7" t="s">
        <v>87</v>
      </c>
      <c r="B324" s="4" t="s">
        <v>88</v>
      </c>
      <c r="C324" s="5"/>
      <c r="D324" s="5">
        <v>160000</v>
      </c>
      <c r="E324" s="5">
        <f t="shared" si="88"/>
        <v>0</v>
      </c>
      <c r="F324" s="5">
        <v>160000</v>
      </c>
      <c r="G324" s="5">
        <v>156000</v>
      </c>
      <c r="H324" s="5">
        <v>156000</v>
      </c>
      <c r="I324" s="5">
        <v>156000</v>
      </c>
    </row>
    <row r="325" spans="1:9" ht="12.75">
      <c r="A325" s="7" t="s">
        <v>306</v>
      </c>
      <c r="B325" s="4" t="s">
        <v>307</v>
      </c>
      <c r="C325" s="5">
        <f>C326</f>
        <v>0</v>
      </c>
      <c r="D325" s="5">
        <f>D326</f>
        <v>9666000</v>
      </c>
      <c r="E325" s="5">
        <f t="shared" si="88"/>
        <v>0</v>
      </c>
      <c r="F325" s="5">
        <f>F326</f>
        <v>9666000</v>
      </c>
      <c r="G325" s="5">
        <f>G326</f>
        <v>9383000</v>
      </c>
      <c r="H325" s="5">
        <f>H326</f>
        <v>9383000</v>
      </c>
      <c r="I325" s="5">
        <f>I326</f>
        <v>9383000</v>
      </c>
    </row>
    <row r="326" spans="1:9" ht="12.75">
      <c r="A326" s="7" t="s">
        <v>222</v>
      </c>
      <c r="B326" s="4" t="s">
        <v>223</v>
      </c>
      <c r="C326" s="5">
        <f>C327+C328+C329</f>
        <v>0</v>
      </c>
      <c r="D326" s="5">
        <f>D327+D328+D329</f>
        <v>9666000</v>
      </c>
      <c r="E326" s="5">
        <f t="shared" si="88"/>
        <v>0</v>
      </c>
      <c r="F326" s="5">
        <f>F327+F328+F329</f>
        <v>9666000</v>
      </c>
      <c r="G326" s="5">
        <f>G327+G328+G329</f>
        <v>9383000</v>
      </c>
      <c r="H326" s="5">
        <f>H327+H328+H329</f>
        <v>9383000</v>
      </c>
      <c r="I326" s="5">
        <f>I327+I328+I329</f>
        <v>9383000</v>
      </c>
    </row>
    <row r="327" spans="1:9" ht="12.75">
      <c r="A327" s="7" t="s">
        <v>79</v>
      </c>
      <c r="B327" s="4" t="s">
        <v>80</v>
      </c>
      <c r="C327" s="5"/>
      <c r="D327" s="5">
        <v>733000</v>
      </c>
      <c r="E327" s="5">
        <f t="shared" si="88"/>
        <v>0</v>
      </c>
      <c r="F327" s="5">
        <v>733000</v>
      </c>
      <c r="G327" s="5">
        <v>733000</v>
      </c>
      <c r="H327" s="5">
        <v>733000</v>
      </c>
      <c r="I327" s="5">
        <v>733000</v>
      </c>
    </row>
    <row r="328" spans="1:9" ht="25.5">
      <c r="A328" s="7" t="s">
        <v>81</v>
      </c>
      <c r="B328" s="4" t="s">
        <v>82</v>
      </c>
      <c r="C328" s="5"/>
      <c r="D328" s="5">
        <v>745000</v>
      </c>
      <c r="E328" s="5">
        <f t="shared" si="88"/>
        <v>0</v>
      </c>
      <c r="F328" s="5">
        <v>745000</v>
      </c>
      <c r="G328" s="5">
        <v>550000</v>
      </c>
      <c r="H328" s="5">
        <v>550000</v>
      </c>
      <c r="I328" s="5">
        <v>550000</v>
      </c>
    </row>
    <row r="329" spans="1:9" ht="12.75">
      <c r="A329" s="7" t="s">
        <v>233</v>
      </c>
      <c r="B329" s="4" t="s">
        <v>234</v>
      </c>
      <c r="C329" s="5">
        <f aca="true" t="shared" si="97" ref="C329:F330">C330</f>
        <v>0</v>
      </c>
      <c r="D329" s="5">
        <f t="shared" si="97"/>
        <v>8188000</v>
      </c>
      <c r="E329" s="5">
        <f t="shared" si="97"/>
        <v>0</v>
      </c>
      <c r="F329" s="5">
        <f t="shared" si="97"/>
        <v>8188000</v>
      </c>
      <c r="G329" s="5">
        <f aca="true" t="shared" si="98" ref="G329:I330">G330</f>
        <v>8100000</v>
      </c>
      <c r="H329" s="5">
        <f t="shared" si="98"/>
        <v>8100000</v>
      </c>
      <c r="I329" s="5">
        <f t="shared" si="98"/>
        <v>8100000</v>
      </c>
    </row>
    <row r="330" spans="1:9" ht="38.25">
      <c r="A330" s="7" t="s">
        <v>235</v>
      </c>
      <c r="B330" s="4" t="s">
        <v>236</v>
      </c>
      <c r="C330" s="5">
        <f t="shared" si="97"/>
        <v>0</v>
      </c>
      <c r="D330" s="5">
        <f t="shared" si="97"/>
        <v>8188000</v>
      </c>
      <c r="E330" s="5">
        <f t="shared" si="97"/>
        <v>0</v>
      </c>
      <c r="F330" s="5">
        <f t="shared" si="97"/>
        <v>8188000</v>
      </c>
      <c r="G330" s="5">
        <f t="shared" si="98"/>
        <v>8100000</v>
      </c>
      <c r="H330" s="5">
        <f t="shared" si="98"/>
        <v>8100000</v>
      </c>
      <c r="I330" s="5">
        <f t="shared" si="98"/>
        <v>8100000</v>
      </c>
    </row>
    <row r="331" spans="1:9" ht="12.75">
      <c r="A331" s="7" t="s">
        <v>237</v>
      </c>
      <c r="B331" s="4" t="s">
        <v>238</v>
      </c>
      <c r="C331" s="5"/>
      <c r="D331" s="5">
        <f>2649000+5539000</f>
        <v>8188000</v>
      </c>
      <c r="E331" s="5">
        <f t="shared" si="88"/>
        <v>0</v>
      </c>
      <c r="F331" s="5">
        <f>2649000+5539000</f>
        <v>8188000</v>
      </c>
      <c r="G331" s="5">
        <v>8100000</v>
      </c>
      <c r="H331" s="5">
        <v>8100000</v>
      </c>
      <c r="I331" s="5">
        <v>8100000</v>
      </c>
    </row>
    <row r="332" spans="1:9" ht="12.75">
      <c r="A332" s="7" t="s">
        <v>308</v>
      </c>
      <c r="B332" s="4" t="s">
        <v>309</v>
      </c>
      <c r="C332" s="5">
        <f>C333</f>
        <v>0</v>
      </c>
      <c r="D332" s="5">
        <f>D333</f>
        <v>1400000</v>
      </c>
      <c r="E332" s="5">
        <f t="shared" si="88"/>
        <v>0</v>
      </c>
      <c r="F332" s="5">
        <f>F333</f>
        <v>1400000</v>
      </c>
      <c r="G332" s="5">
        <f aca="true" t="shared" si="99" ref="G332:I333">G333</f>
        <v>1700000</v>
      </c>
      <c r="H332" s="5">
        <f t="shared" si="99"/>
        <v>1700000</v>
      </c>
      <c r="I332" s="5">
        <f t="shared" si="99"/>
        <v>1700000</v>
      </c>
    </row>
    <row r="333" spans="1:9" ht="12.75">
      <c r="A333" s="7" t="s">
        <v>222</v>
      </c>
      <c r="B333" s="4" t="s">
        <v>223</v>
      </c>
      <c r="C333" s="5">
        <f>C334</f>
        <v>0</v>
      </c>
      <c r="D333" s="5">
        <f>D334</f>
        <v>1400000</v>
      </c>
      <c r="E333" s="5">
        <f t="shared" si="88"/>
        <v>0</v>
      </c>
      <c r="F333" s="5">
        <f>F334</f>
        <v>1400000</v>
      </c>
      <c r="G333" s="5">
        <f t="shared" si="99"/>
        <v>1700000</v>
      </c>
      <c r="H333" s="5">
        <f t="shared" si="99"/>
        <v>1700000</v>
      </c>
      <c r="I333" s="5">
        <f t="shared" si="99"/>
        <v>1700000</v>
      </c>
    </row>
    <row r="334" spans="1:9" ht="12.75">
      <c r="A334" s="7" t="s">
        <v>224</v>
      </c>
      <c r="B334" s="4" t="s">
        <v>225</v>
      </c>
      <c r="C334" s="5">
        <f>C335+C337</f>
        <v>0</v>
      </c>
      <c r="D334" s="5">
        <f>D335+D337</f>
        <v>1400000</v>
      </c>
      <c r="E334" s="5">
        <f t="shared" si="88"/>
        <v>0</v>
      </c>
      <c r="F334" s="5">
        <f>F335+F337</f>
        <v>1400000</v>
      </c>
      <c r="G334" s="5">
        <f>G335+G337</f>
        <v>1700000</v>
      </c>
      <c r="H334" s="5">
        <f>H335+H337</f>
        <v>1700000</v>
      </c>
      <c r="I334" s="5">
        <f>I335+I337</f>
        <v>1700000</v>
      </c>
    </row>
    <row r="335" spans="1:9" ht="12.75">
      <c r="A335" s="7" t="s">
        <v>226</v>
      </c>
      <c r="B335" s="4" t="s">
        <v>227</v>
      </c>
      <c r="C335" s="5">
        <f>C336</f>
        <v>0</v>
      </c>
      <c r="D335" s="5">
        <f>D336</f>
        <v>1150000</v>
      </c>
      <c r="E335" s="5">
        <f t="shared" si="88"/>
        <v>0</v>
      </c>
      <c r="F335" s="5">
        <f>F336</f>
        <v>1150000</v>
      </c>
      <c r="G335" s="5">
        <f>G336</f>
        <v>0</v>
      </c>
      <c r="H335" s="5">
        <f>H336</f>
        <v>0</v>
      </c>
      <c r="I335" s="5">
        <f>I336</f>
        <v>0</v>
      </c>
    </row>
    <row r="336" spans="1:9" ht="12.75">
      <c r="A336" s="7" t="s">
        <v>228</v>
      </c>
      <c r="B336" s="4" t="s">
        <v>229</v>
      </c>
      <c r="C336" s="5"/>
      <c r="D336" s="5">
        <v>1150000</v>
      </c>
      <c r="E336" s="5">
        <f t="shared" si="88"/>
        <v>0</v>
      </c>
      <c r="F336" s="5">
        <v>1150000</v>
      </c>
      <c r="G336" s="5"/>
      <c r="H336" s="5"/>
      <c r="I336" s="5"/>
    </row>
    <row r="337" spans="1:9" ht="12.75">
      <c r="A337" s="7" t="s">
        <v>230</v>
      </c>
      <c r="B337" s="4" t="s">
        <v>177</v>
      </c>
      <c r="C337" s="5">
        <f>C338</f>
        <v>0</v>
      </c>
      <c r="D337" s="5">
        <f>D338</f>
        <v>250000</v>
      </c>
      <c r="E337" s="5">
        <f t="shared" si="88"/>
        <v>0</v>
      </c>
      <c r="F337" s="5">
        <f>F338</f>
        <v>250000</v>
      </c>
      <c r="G337" s="5">
        <f>G338</f>
        <v>1700000</v>
      </c>
      <c r="H337" s="5">
        <f>H338</f>
        <v>1700000</v>
      </c>
      <c r="I337" s="5">
        <f>I338</f>
        <v>1700000</v>
      </c>
    </row>
    <row r="338" spans="1:9" ht="12.75">
      <c r="A338" s="7" t="s">
        <v>231</v>
      </c>
      <c r="B338" s="4" t="s">
        <v>232</v>
      </c>
      <c r="C338" s="5"/>
      <c r="D338" s="5">
        <v>250000</v>
      </c>
      <c r="E338" s="5">
        <f t="shared" si="88"/>
        <v>0</v>
      </c>
      <c r="F338" s="5">
        <v>250000</v>
      </c>
      <c r="G338" s="5">
        <v>1700000</v>
      </c>
      <c r="H338" s="5">
        <v>1700000</v>
      </c>
      <c r="I338" s="5">
        <v>1700000</v>
      </c>
    </row>
    <row r="339" spans="1:9" ht="12.75">
      <c r="A339" s="7" t="s">
        <v>310</v>
      </c>
      <c r="B339" s="4" t="s">
        <v>311</v>
      </c>
      <c r="C339" s="5">
        <f aca="true" t="shared" si="100" ref="C339:I341">C340</f>
        <v>0</v>
      </c>
      <c r="D339" s="5">
        <f t="shared" si="100"/>
        <v>499000</v>
      </c>
      <c r="E339" s="5">
        <f t="shared" si="88"/>
        <v>0</v>
      </c>
      <c r="F339" s="5">
        <f t="shared" si="100"/>
        <v>499000</v>
      </c>
      <c r="G339" s="5">
        <f t="shared" si="100"/>
        <v>300000</v>
      </c>
      <c r="H339" s="5">
        <f t="shared" si="100"/>
        <v>300000</v>
      </c>
      <c r="I339" s="5">
        <f t="shared" si="100"/>
        <v>300000</v>
      </c>
    </row>
    <row r="340" spans="1:9" ht="12.75">
      <c r="A340" s="7" t="s">
        <v>312</v>
      </c>
      <c r="B340" s="4" t="s">
        <v>313</v>
      </c>
      <c r="C340" s="5">
        <f t="shared" si="100"/>
        <v>0</v>
      </c>
      <c r="D340" s="5">
        <f t="shared" si="100"/>
        <v>499000</v>
      </c>
      <c r="E340" s="5">
        <f t="shared" si="88"/>
        <v>0</v>
      </c>
      <c r="F340" s="5">
        <f t="shared" si="100"/>
        <v>499000</v>
      </c>
      <c r="G340" s="5">
        <f t="shared" si="100"/>
        <v>300000</v>
      </c>
      <c r="H340" s="5">
        <f t="shared" si="100"/>
        <v>300000</v>
      </c>
      <c r="I340" s="5">
        <f t="shared" si="100"/>
        <v>300000</v>
      </c>
    </row>
    <row r="341" spans="1:9" ht="12.75">
      <c r="A341" s="7" t="s">
        <v>222</v>
      </c>
      <c r="B341" s="4" t="s">
        <v>223</v>
      </c>
      <c r="C341" s="5">
        <f t="shared" si="100"/>
        <v>0</v>
      </c>
      <c r="D341" s="5">
        <f t="shared" si="100"/>
        <v>499000</v>
      </c>
      <c r="E341" s="5">
        <f t="shared" si="88"/>
        <v>0</v>
      </c>
      <c r="F341" s="5">
        <f t="shared" si="100"/>
        <v>499000</v>
      </c>
      <c r="G341" s="5">
        <f t="shared" si="100"/>
        <v>300000</v>
      </c>
      <c r="H341" s="5">
        <f t="shared" si="100"/>
        <v>300000</v>
      </c>
      <c r="I341" s="5">
        <f t="shared" si="100"/>
        <v>300000</v>
      </c>
    </row>
    <row r="342" spans="1:9" ht="25.5">
      <c r="A342" s="7" t="s">
        <v>81</v>
      </c>
      <c r="B342" s="4" t="s">
        <v>82</v>
      </c>
      <c r="C342" s="5"/>
      <c r="D342" s="5">
        <v>499000</v>
      </c>
      <c r="E342" s="5">
        <f t="shared" si="88"/>
        <v>0</v>
      </c>
      <c r="F342" s="5">
        <v>499000</v>
      </c>
      <c r="G342" s="5">
        <v>300000</v>
      </c>
      <c r="H342" s="5">
        <v>300000</v>
      </c>
      <c r="I342" s="5">
        <v>300000</v>
      </c>
    </row>
    <row r="343" spans="1:9" ht="12.75">
      <c r="A343" s="7" t="s">
        <v>314</v>
      </c>
      <c r="B343" s="4" t="s">
        <v>315</v>
      </c>
      <c r="C343" s="5">
        <f>C344+C351+C357+C373</f>
        <v>0</v>
      </c>
      <c r="D343" s="5">
        <f>D344+D351+D357+D373</f>
        <v>159170000</v>
      </c>
      <c r="E343" s="5">
        <f t="shared" si="88"/>
        <v>-300000</v>
      </c>
      <c r="F343" s="5">
        <f>F344+F351+F357+F373</f>
        <v>158870000</v>
      </c>
      <c r="G343" s="5">
        <f>G344+G351+G357+G373</f>
        <v>183957000</v>
      </c>
      <c r="H343" s="5">
        <f>H344+H351+H357+H373</f>
        <v>183957000</v>
      </c>
      <c r="I343" s="5">
        <f>I344+I351+I357+I373</f>
        <v>183957000</v>
      </c>
    </row>
    <row r="344" spans="1:9" ht="12.75">
      <c r="A344" s="7" t="s">
        <v>316</v>
      </c>
      <c r="B344" s="4" t="s">
        <v>317</v>
      </c>
      <c r="C344" s="5">
        <f>C345</f>
        <v>0</v>
      </c>
      <c r="D344" s="5">
        <f>D345</f>
        <v>12169000</v>
      </c>
      <c r="E344" s="5">
        <f t="shared" si="88"/>
        <v>0</v>
      </c>
      <c r="F344" s="5">
        <f>F345</f>
        <v>12169000</v>
      </c>
      <c r="G344" s="5">
        <f>G345</f>
        <v>12352000</v>
      </c>
      <c r="H344" s="5">
        <f>H345</f>
        <v>12352000</v>
      </c>
      <c r="I344" s="5">
        <f>I345</f>
        <v>12352000</v>
      </c>
    </row>
    <row r="345" spans="1:9" ht="12.75">
      <c r="A345" s="7" t="s">
        <v>222</v>
      </c>
      <c r="B345" s="4" t="s">
        <v>223</v>
      </c>
      <c r="C345" s="5">
        <f>C346+C347</f>
        <v>0</v>
      </c>
      <c r="D345" s="5">
        <f>D346+D347</f>
        <v>12169000</v>
      </c>
      <c r="E345" s="5">
        <f t="shared" si="88"/>
        <v>0</v>
      </c>
      <c r="F345" s="5">
        <f>F346+F347</f>
        <v>12169000</v>
      </c>
      <c r="G345" s="5">
        <f>G346+G347</f>
        <v>12352000</v>
      </c>
      <c r="H345" s="5">
        <f>H346+H347</f>
        <v>12352000</v>
      </c>
      <c r="I345" s="5">
        <f>I346+I347</f>
        <v>12352000</v>
      </c>
    </row>
    <row r="346" spans="1:9" ht="25.5">
      <c r="A346" s="7" t="s">
        <v>81</v>
      </c>
      <c r="B346" s="4" t="s">
        <v>82</v>
      </c>
      <c r="C346" s="5"/>
      <c r="D346" s="5">
        <v>1363000</v>
      </c>
      <c r="E346" s="5">
        <f t="shared" si="88"/>
        <v>0</v>
      </c>
      <c r="F346" s="5">
        <v>1363000</v>
      </c>
      <c r="G346" s="5">
        <v>1415000</v>
      </c>
      <c r="H346" s="5">
        <v>1415000</v>
      </c>
      <c r="I346" s="5">
        <v>1415000</v>
      </c>
    </row>
    <row r="347" spans="1:9" ht="12.75">
      <c r="A347" s="7" t="s">
        <v>249</v>
      </c>
      <c r="B347" s="4" t="s">
        <v>250</v>
      </c>
      <c r="C347" s="5">
        <f>C348</f>
        <v>0</v>
      </c>
      <c r="D347" s="5">
        <f>D348</f>
        <v>10806000</v>
      </c>
      <c r="E347" s="5">
        <f t="shared" si="88"/>
        <v>0</v>
      </c>
      <c r="F347" s="5">
        <f>F348</f>
        <v>10806000</v>
      </c>
      <c r="G347" s="5">
        <f>G348</f>
        <v>10937000</v>
      </c>
      <c r="H347" s="5">
        <f>H348</f>
        <v>10937000</v>
      </c>
      <c r="I347" s="5">
        <f>I348</f>
        <v>10937000</v>
      </c>
    </row>
    <row r="348" spans="1:9" ht="12.75">
      <c r="A348" s="7" t="s">
        <v>251</v>
      </c>
      <c r="B348" s="4" t="s">
        <v>252</v>
      </c>
      <c r="C348" s="5">
        <f>C349+C350</f>
        <v>0</v>
      </c>
      <c r="D348" s="5">
        <f>D349+D350</f>
        <v>10806000</v>
      </c>
      <c r="E348" s="5">
        <f t="shared" si="88"/>
        <v>0</v>
      </c>
      <c r="F348" s="5">
        <f>F349+F350</f>
        <v>10806000</v>
      </c>
      <c r="G348" s="5">
        <f>G349+G350</f>
        <v>10937000</v>
      </c>
      <c r="H348" s="5">
        <f>H349+H350</f>
        <v>10937000</v>
      </c>
      <c r="I348" s="5">
        <f>I349+I350</f>
        <v>10937000</v>
      </c>
    </row>
    <row r="349" spans="1:9" ht="12.75">
      <c r="A349" s="7" t="s">
        <v>253</v>
      </c>
      <c r="B349" s="4" t="s">
        <v>254</v>
      </c>
      <c r="C349" s="5"/>
      <c r="D349" s="5">
        <v>854000</v>
      </c>
      <c r="E349" s="5">
        <f t="shared" si="88"/>
        <v>0</v>
      </c>
      <c r="F349" s="5">
        <v>854000</v>
      </c>
      <c r="G349" s="5">
        <v>958000</v>
      </c>
      <c r="H349" s="5">
        <v>958000</v>
      </c>
      <c r="I349" s="5">
        <v>958000</v>
      </c>
    </row>
    <row r="350" spans="1:9" ht="12.75">
      <c r="A350" s="7" t="s">
        <v>255</v>
      </c>
      <c r="B350" s="4" t="s">
        <v>256</v>
      </c>
      <c r="C350" s="5"/>
      <c r="D350" s="5">
        <v>9952000</v>
      </c>
      <c r="E350" s="5">
        <f t="shared" si="88"/>
        <v>0</v>
      </c>
      <c r="F350" s="5">
        <v>9952000</v>
      </c>
      <c r="G350" s="5">
        <v>9979000</v>
      </c>
      <c r="H350" s="5">
        <v>9979000</v>
      </c>
      <c r="I350" s="5">
        <v>9979000</v>
      </c>
    </row>
    <row r="351" spans="1:9" ht="12.75">
      <c r="A351" s="7" t="s">
        <v>318</v>
      </c>
      <c r="B351" s="4" t="s">
        <v>319</v>
      </c>
      <c r="C351" s="5">
        <f aca="true" t="shared" si="101" ref="C351:I353">C352</f>
        <v>0</v>
      </c>
      <c r="D351" s="5">
        <f t="shared" si="101"/>
        <v>5175000</v>
      </c>
      <c r="E351" s="5">
        <f aca="true" t="shared" si="102" ref="E351:E421">F351-D351</f>
        <v>0</v>
      </c>
      <c r="F351" s="5">
        <f t="shared" si="101"/>
        <v>5175000</v>
      </c>
      <c r="G351" s="5">
        <f t="shared" si="101"/>
        <v>3270000</v>
      </c>
      <c r="H351" s="5">
        <f t="shared" si="101"/>
        <v>3270000</v>
      </c>
      <c r="I351" s="5">
        <f t="shared" si="101"/>
        <v>3270000</v>
      </c>
    </row>
    <row r="352" spans="1:9" ht="12.75">
      <c r="A352" s="7" t="s">
        <v>222</v>
      </c>
      <c r="B352" s="4" t="s">
        <v>223</v>
      </c>
      <c r="C352" s="5">
        <f t="shared" si="101"/>
        <v>0</v>
      </c>
      <c r="D352" s="5">
        <f t="shared" si="101"/>
        <v>5175000</v>
      </c>
      <c r="E352" s="5">
        <f t="shared" si="102"/>
        <v>0</v>
      </c>
      <c r="F352" s="5">
        <f t="shared" si="101"/>
        <v>5175000</v>
      </c>
      <c r="G352" s="5">
        <f t="shared" si="101"/>
        <v>3270000</v>
      </c>
      <c r="H352" s="5">
        <f t="shared" si="101"/>
        <v>3270000</v>
      </c>
      <c r="I352" s="5">
        <f t="shared" si="101"/>
        <v>3270000</v>
      </c>
    </row>
    <row r="353" spans="1:9" ht="12.75">
      <c r="A353" s="7" t="s">
        <v>233</v>
      </c>
      <c r="B353" s="4" t="s">
        <v>234</v>
      </c>
      <c r="C353" s="5">
        <f t="shared" si="101"/>
        <v>0</v>
      </c>
      <c r="D353" s="5">
        <f t="shared" si="101"/>
        <v>5175000</v>
      </c>
      <c r="E353" s="5">
        <f t="shared" si="102"/>
        <v>0</v>
      </c>
      <c r="F353" s="5">
        <f t="shared" si="101"/>
        <v>5175000</v>
      </c>
      <c r="G353" s="5">
        <f t="shared" si="101"/>
        <v>3270000</v>
      </c>
      <c r="H353" s="5">
        <f t="shared" si="101"/>
        <v>3270000</v>
      </c>
      <c r="I353" s="5">
        <f t="shared" si="101"/>
        <v>3270000</v>
      </c>
    </row>
    <row r="354" spans="1:9" ht="38.25">
      <c r="A354" s="7" t="s">
        <v>235</v>
      </c>
      <c r="B354" s="4" t="s">
        <v>236</v>
      </c>
      <c r="C354" s="5">
        <f>C355+C356</f>
        <v>0</v>
      </c>
      <c r="D354" s="5">
        <f>D355+D356</f>
        <v>5175000</v>
      </c>
      <c r="E354" s="5">
        <f t="shared" si="102"/>
        <v>0</v>
      </c>
      <c r="F354" s="5">
        <f>F355+F356</f>
        <v>5175000</v>
      </c>
      <c r="G354" s="5">
        <f>G355+G356</f>
        <v>3270000</v>
      </c>
      <c r="H354" s="5">
        <f>H355+H356</f>
        <v>3270000</v>
      </c>
      <c r="I354" s="5">
        <f>I355+I356</f>
        <v>3270000</v>
      </c>
    </row>
    <row r="355" spans="1:9" ht="12.75">
      <c r="A355" s="7" t="s">
        <v>237</v>
      </c>
      <c r="B355" s="4" t="s">
        <v>238</v>
      </c>
      <c r="C355" s="5"/>
      <c r="D355" s="5"/>
      <c r="E355" s="5">
        <f t="shared" si="102"/>
        <v>0</v>
      </c>
      <c r="F355" s="5"/>
      <c r="G355" s="5"/>
      <c r="H355" s="5"/>
      <c r="I355" s="5"/>
    </row>
    <row r="356" spans="1:9" ht="12.75">
      <c r="A356" s="7" t="s">
        <v>241</v>
      </c>
      <c r="B356" s="4" t="s">
        <v>242</v>
      </c>
      <c r="C356" s="5"/>
      <c r="D356" s="5">
        <v>5175000</v>
      </c>
      <c r="E356" s="5">
        <f t="shared" si="102"/>
        <v>0</v>
      </c>
      <c r="F356" s="5">
        <v>5175000</v>
      </c>
      <c r="G356" s="5">
        <v>3270000</v>
      </c>
      <c r="H356" s="5">
        <v>3270000</v>
      </c>
      <c r="I356" s="5">
        <v>3270000</v>
      </c>
    </row>
    <row r="357" spans="1:9" ht="12.75">
      <c r="A357" s="7" t="s">
        <v>320</v>
      </c>
      <c r="B357" s="4" t="s">
        <v>321</v>
      </c>
      <c r="C357" s="5">
        <f>C358</f>
        <v>0</v>
      </c>
      <c r="D357" s="5">
        <f>D358</f>
        <v>52035000</v>
      </c>
      <c r="E357" s="5">
        <f t="shared" si="102"/>
        <v>-300000</v>
      </c>
      <c r="F357" s="5">
        <f>F358</f>
        <v>51735000</v>
      </c>
      <c r="G357" s="5">
        <f>G358</f>
        <v>54186000</v>
      </c>
      <c r="H357" s="5">
        <f>H358</f>
        <v>54186000</v>
      </c>
      <c r="I357" s="5">
        <f>I358</f>
        <v>54186000</v>
      </c>
    </row>
    <row r="358" spans="1:9" ht="12.75">
      <c r="A358" s="7" t="s">
        <v>222</v>
      </c>
      <c r="B358" s="4" t="s">
        <v>223</v>
      </c>
      <c r="C358" s="5">
        <f>C359+C360+C361+C364+C369</f>
        <v>0</v>
      </c>
      <c r="D358" s="5">
        <f>D359+D360+D361+D364+D369</f>
        <v>52035000</v>
      </c>
      <c r="E358" s="5">
        <f t="shared" si="102"/>
        <v>-300000</v>
      </c>
      <c r="F358" s="5">
        <f>F359+F360+F361+F364+F369</f>
        <v>51735000</v>
      </c>
      <c r="G358" s="5">
        <f>G359+G360+G361+G364+G369</f>
        <v>54186000</v>
      </c>
      <c r="H358" s="5">
        <f>H359+H360+H361+H364+H369</f>
        <v>54186000</v>
      </c>
      <c r="I358" s="5">
        <f>I359+I360+I361+I364+I369</f>
        <v>54186000</v>
      </c>
    </row>
    <row r="359" spans="1:9" ht="12.75">
      <c r="A359" s="7" t="s">
        <v>79</v>
      </c>
      <c r="B359" s="4" t="s">
        <v>80</v>
      </c>
      <c r="C359" s="5"/>
      <c r="D359" s="5">
        <v>3455000</v>
      </c>
      <c r="E359" s="5">
        <f t="shared" si="102"/>
        <v>0</v>
      </c>
      <c r="F359" s="5">
        <v>3455000</v>
      </c>
      <c r="G359" s="5">
        <v>3301000</v>
      </c>
      <c r="H359" s="5">
        <v>3301000</v>
      </c>
      <c r="I359" s="5">
        <v>3301000</v>
      </c>
    </row>
    <row r="360" spans="1:9" ht="25.5">
      <c r="A360" s="7" t="s">
        <v>81</v>
      </c>
      <c r="B360" s="4" t="s">
        <v>82</v>
      </c>
      <c r="C360" s="5"/>
      <c r="D360" s="5">
        <v>2046000</v>
      </c>
      <c r="E360" s="5">
        <f t="shared" si="102"/>
        <v>-300000</v>
      </c>
      <c r="F360" s="5">
        <v>1746000</v>
      </c>
      <c r="G360" s="5">
        <v>1893000</v>
      </c>
      <c r="H360" s="5">
        <v>1893000</v>
      </c>
      <c r="I360" s="5">
        <v>1893000</v>
      </c>
    </row>
    <row r="361" spans="1:9" ht="12.75">
      <c r="A361" s="7" t="s">
        <v>233</v>
      </c>
      <c r="B361" s="4" t="s">
        <v>234</v>
      </c>
      <c r="C361" s="5">
        <f>C362</f>
        <v>0</v>
      </c>
      <c r="D361" s="5">
        <f>D362</f>
        <v>28549000</v>
      </c>
      <c r="E361" s="5">
        <f t="shared" si="102"/>
        <v>0</v>
      </c>
      <c r="F361" s="5">
        <f>F362</f>
        <v>28549000</v>
      </c>
      <c r="G361" s="5">
        <f aca="true" t="shared" si="103" ref="G361:I362">G362</f>
        <v>29910000</v>
      </c>
      <c r="H361" s="5">
        <f t="shared" si="103"/>
        <v>29910000</v>
      </c>
      <c r="I361" s="5">
        <f t="shared" si="103"/>
        <v>29910000</v>
      </c>
    </row>
    <row r="362" spans="1:9" ht="38.25">
      <c r="A362" s="7" t="s">
        <v>235</v>
      </c>
      <c r="B362" s="4" t="s">
        <v>236</v>
      </c>
      <c r="C362" s="5">
        <f>C363</f>
        <v>0</v>
      </c>
      <c r="D362" s="5">
        <f>D363</f>
        <v>28549000</v>
      </c>
      <c r="E362" s="5">
        <f t="shared" si="102"/>
        <v>0</v>
      </c>
      <c r="F362" s="5">
        <f>F363</f>
        <v>28549000</v>
      </c>
      <c r="G362" s="5">
        <f t="shared" si="103"/>
        <v>29910000</v>
      </c>
      <c r="H362" s="5">
        <f t="shared" si="103"/>
        <v>29910000</v>
      </c>
      <c r="I362" s="5">
        <f t="shared" si="103"/>
        <v>29910000</v>
      </c>
    </row>
    <row r="363" spans="1:9" ht="12.75">
      <c r="A363" s="7" t="s">
        <v>237</v>
      </c>
      <c r="B363" s="4" t="s">
        <v>238</v>
      </c>
      <c r="C363" s="5"/>
      <c r="D363" s="5">
        <v>28549000</v>
      </c>
      <c r="E363" s="5">
        <f t="shared" si="102"/>
        <v>0</v>
      </c>
      <c r="F363" s="5">
        <v>28549000</v>
      </c>
      <c r="G363" s="5">
        <v>29910000</v>
      </c>
      <c r="H363" s="5">
        <v>29910000</v>
      </c>
      <c r="I363" s="5">
        <v>29910000</v>
      </c>
    </row>
    <row r="364" spans="1:9" ht="25.5">
      <c r="A364" s="7" t="s">
        <v>83</v>
      </c>
      <c r="B364" s="4" t="s">
        <v>84</v>
      </c>
      <c r="C364" s="5">
        <f>C365+C366+C367+C368</f>
        <v>0</v>
      </c>
      <c r="D364" s="5">
        <f>D365+D366+D367+D368</f>
        <v>17981000</v>
      </c>
      <c r="E364" s="5">
        <f t="shared" si="102"/>
        <v>0</v>
      </c>
      <c r="F364" s="5">
        <f>F365+F366+F367+F368</f>
        <v>17981000</v>
      </c>
      <c r="G364" s="5">
        <f>G365+G366+G367+G368</f>
        <v>19082000</v>
      </c>
      <c r="H364" s="5">
        <f>H365+H366+H367+H368</f>
        <v>19082000</v>
      </c>
      <c r="I364" s="5">
        <f>I365+I366+I367+I368</f>
        <v>19082000</v>
      </c>
    </row>
    <row r="365" spans="1:9" ht="12.75">
      <c r="A365" s="7" t="s">
        <v>257</v>
      </c>
      <c r="B365" s="4" t="s">
        <v>258</v>
      </c>
      <c r="C365" s="5"/>
      <c r="D365" s="5">
        <v>0</v>
      </c>
      <c r="E365" s="5">
        <f t="shared" si="102"/>
        <v>0</v>
      </c>
      <c r="F365" s="5">
        <v>0</v>
      </c>
      <c r="G365" s="5">
        <v>600000</v>
      </c>
      <c r="H365" s="5">
        <v>600000</v>
      </c>
      <c r="I365" s="5">
        <v>600000</v>
      </c>
    </row>
    <row r="366" spans="1:9" ht="12.75">
      <c r="A366" s="7" t="s">
        <v>259</v>
      </c>
      <c r="B366" s="4" t="s">
        <v>260</v>
      </c>
      <c r="C366" s="5"/>
      <c r="D366" s="5">
        <v>0</v>
      </c>
      <c r="E366" s="5">
        <f t="shared" si="102"/>
        <v>0</v>
      </c>
      <c r="F366" s="5">
        <v>0</v>
      </c>
      <c r="G366" s="5">
        <v>500000</v>
      </c>
      <c r="H366" s="5">
        <v>500000</v>
      </c>
      <c r="I366" s="5">
        <v>500000</v>
      </c>
    </row>
    <row r="367" spans="1:9" ht="12.75">
      <c r="A367" s="7" t="s">
        <v>261</v>
      </c>
      <c r="B367" s="4" t="s">
        <v>262</v>
      </c>
      <c r="C367" s="5"/>
      <c r="D367" s="5">
        <v>17974000</v>
      </c>
      <c r="E367" s="5">
        <f t="shared" si="102"/>
        <v>0</v>
      </c>
      <c r="F367" s="5">
        <v>17974000</v>
      </c>
      <c r="G367" s="5">
        <v>17974000</v>
      </c>
      <c r="H367" s="5">
        <v>17974000</v>
      </c>
      <c r="I367" s="5">
        <v>17974000</v>
      </c>
    </row>
    <row r="368" spans="1:9" ht="12.75">
      <c r="A368" s="7" t="s">
        <v>87</v>
      </c>
      <c r="B368" s="4" t="s">
        <v>88</v>
      </c>
      <c r="C368" s="5"/>
      <c r="D368" s="5">
        <v>7000</v>
      </c>
      <c r="E368" s="5">
        <f t="shared" si="102"/>
        <v>0</v>
      </c>
      <c r="F368" s="5">
        <v>7000</v>
      </c>
      <c r="G368" s="5">
        <v>8000</v>
      </c>
      <c r="H368" s="5">
        <v>8000</v>
      </c>
      <c r="I368" s="5">
        <v>8000</v>
      </c>
    </row>
    <row r="369" spans="1:9" ht="12.75">
      <c r="A369" s="7" t="s">
        <v>263</v>
      </c>
      <c r="B369" s="4" t="s">
        <v>264</v>
      </c>
      <c r="C369" s="5">
        <f aca="true" t="shared" si="104" ref="C369:I371">C370</f>
        <v>0</v>
      </c>
      <c r="D369" s="5">
        <f t="shared" si="104"/>
        <v>4000</v>
      </c>
      <c r="E369" s="5">
        <f t="shared" si="102"/>
        <v>0</v>
      </c>
      <c r="F369" s="5">
        <f t="shared" si="104"/>
        <v>4000</v>
      </c>
      <c r="G369" s="5">
        <f t="shared" si="104"/>
        <v>0</v>
      </c>
      <c r="H369" s="5">
        <f t="shared" si="104"/>
        <v>0</v>
      </c>
      <c r="I369" s="5">
        <f t="shared" si="104"/>
        <v>0</v>
      </c>
    </row>
    <row r="370" spans="1:9" ht="12.75">
      <c r="A370" s="7" t="s">
        <v>265</v>
      </c>
      <c r="B370" s="4" t="s">
        <v>266</v>
      </c>
      <c r="C370" s="5">
        <f t="shared" si="104"/>
        <v>0</v>
      </c>
      <c r="D370" s="5">
        <f t="shared" si="104"/>
        <v>4000</v>
      </c>
      <c r="E370" s="5">
        <f t="shared" si="102"/>
        <v>0</v>
      </c>
      <c r="F370" s="5">
        <f t="shared" si="104"/>
        <v>4000</v>
      </c>
      <c r="G370" s="5">
        <f t="shared" si="104"/>
        <v>0</v>
      </c>
      <c r="H370" s="5">
        <f t="shared" si="104"/>
        <v>0</v>
      </c>
      <c r="I370" s="5">
        <f t="shared" si="104"/>
        <v>0</v>
      </c>
    </row>
    <row r="371" spans="1:9" ht="12.75">
      <c r="A371" s="7" t="s">
        <v>271</v>
      </c>
      <c r="B371" s="4" t="s">
        <v>272</v>
      </c>
      <c r="C371" s="5">
        <f t="shared" si="104"/>
        <v>0</v>
      </c>
      <c r="D371" s="5">
        <f t="shared" si="104"/>
        <v>4000</v>
      </c>
      <c r="E371" s="5">
        <f t="shared" si="102"/>
        <v>0</v>
      </c>
      <c r="F371" s="5">
        <f t="shared" si="104"/>
        <v>4000</v>
      </c>
      <c r="G371" s="5">
        <f t="shared" si="104"/>
        <v>0</v>
      </c>
      <c r="H371" s="5">
        <f t="shared" si="104"/>
        <v>0</v>
      </c>
      <c r="I371" s="5">
        <f t="shared" si="104"/>
        <v>0</v>
      </c>
    </row>
    <row r="372" spans="1:9" ht="12.75">
      <c r="A372" s="7" t="s">
        <v>273</v>
      </c>
      <c r="B372" s="4" t="s">
        <v>274</v>
      </c>
      <c r="C372" s="5"/>
      <c r="D372" s="5">
        <v>4000</v>
      </c>
      <c r="E372" s="5">
        <f t="shared" si="102"/>
        <v>0</v>
      </c>
      <c r="F372" s="5">
        <v>4000</v>
      </c>
      <c r="G372" s="5"/>
      <c r="H372" s="5"/>
      <c r="I372" s="5"/>
    </row>
    <row r="373" spans="1:9" ht="25.5">
      <c r="A373" s="7" t="s">
        <v>346</v>
      </c>
      <c r="B373" s="4" t="s">
        <v>323</v>
      </c>
      <c r="C373" s="5">
        <f>C374</f>
        <v>0</v>
      </c>
      <c r="D373" s="5">
        <f>D374</f>
        <v>89791000</v>
      </c>
      <c r="E373" s="5">
        <f t="shared" si="102"/>
        <v>0</v>
      </c>
      <c r="F373" s="5">
        <f>F374</f>
        <v>89791000</v>
      </c>
      <c r="G373" s="5">
        <f>G374</f>
        <v>114149000</v>
      </c>
      <c r="H373" s="5">
        <f>H374</f>
        <v>114149000</v>
      </c>
      <c r="I373" s="5">
        <f>I374</f>
        <v>114149000</v>
      </c>
    </row>
    <row r="374" spans="1:9" ht="12.75">
      <c r="A374" s="7" t="s">
        <v>222</v>
      </c>
      <c r="B374" s="4" t="s">
        <v>223</v>
      </c>
      <c r="C374" s="5">
        <f>C375+C376+C384+C388</f>
        <v>0</v>
      </c>
      <c r="D374" s="5">
        <f>D375+D376+D384+D388+D380+D377</f>
        <v>89791000</v>
      </c>
      <c r="E374" s="5">
        <f>E375+E376+E384+E388+E380+E377</f>
        <v>0</v>
      </c>
      <c r="F374" s="5">
        <f>F375+F376+F384+F388+F380+F377</f>
        <v>89791000</v>
      </c>
      <c r="G374" s="5">
        <f>G375+G376+G384+G388+G380</f>
        <v>114149000</v>
      </c>
      <c r="H374" s="5">
        <f>H375+H376+H384+H388+H380</f>
        <v>114149000</v>
      </c>
      <c r="I374" s="5">
        <f>I375+I376+I384+I388+I380</f>
        <v>114149000</v>
      </c>
    </row>
    <row r="375" spans="1:9" ht="12.75">
      <c r="A375" s="7" t="s">
        <v>79</v>
      </c>
      <c r="B375" s="4" t="s">
        <v>80</v>
      </c>
      <c r="C375" s="5"/>
      <c r="D375" s="5">
        <v>73300000</v>
      </c>
      <c r="E375" s="5">
        <f t="shared" si="102"/>
        <v>0</v>
      </c>
      <c r="F375" s="5">
        <v>73300000</v>
      </c>
      <c r="G375" s="5">
        <v>95000000</v>
      </c>
      <c r="H375" s="5">
        <v>95000000</v>
      </c>
      <c r="I375" s="5">
        <v>95000000</v>
      </c>
    </row>
    <row r="376" spans="1:10" ht="25.5">
      <c r="A376" s="7" t="s">
        <v>81</v>
      </c>
      <c r="B376" s="4" t="s">
        <v>82</v>
      </c>
      <c r="C376" s="5"/>
      <c r="D376" s="5">
        <f>8760000+63000</f>
        <v>8823000</v>
      </c>
      <c r="E376" s="5">
        <f>F376-D376</f>
        <v>-180000</v>
      </c>
      <c r="F376" s="5">
        <v>8643000</v>
      </c>
      <c r="G376" s="5">
        <v>11000000</v>
      </c>
      <c r="H376" s="5">
        <v>11000000</v>
      </c>
      <c r="I376" s="5">
        <v>11000000</v>
      </c>
      <c r="J376" s="13"/>
    </row>
    <row r="377" spans="1:9" ht="12.75">
      <c r="A377" s="7" t="s">
        <v>233</v>
      </c>
      <c r="B377" s="4" t="s">
        <v>234</v>
      </c>
      <c r="C377" s="5"/>
      <c r="D377" s="5">
        <f>D378</f>
        <v>0</v>
      </c>
      <c r="E377" s="5">
        <f t="shared" si="102"/>
        <v>927000</v>
      </c>
      <c r="F377" s="5">
        <f>F378</f>
        <v>927000</v>
      </c>
      <c r="G377" s="5"/>
      <c r="H377" s="5"/>
      <c r="I377" s="5"/>
    </row>
    <row r="378" spans="1:9" ht="38.25">
      <c r="A378" s="7" t="s">
        <v>415</v>
      </c>
      <c r="B378" s="4" t="s">
        <v>236</v>
      </c>
      <c r="C378" s="5"/>
      <c r="D378" s="5">
        <f>D379</f>
        <v>0</v>
      </c>
      <c r="E378" s="5">
        <f t="shared" si="102"/>
        <v>927000</v>
      </c>
      <c r="F378" s="5">
        <f>F379</f>
        <v>927000</v>
      </c>
      <c r="G378" s="5"/>
      <c r="H378" s="5"/>
      <c r="I378" s="5"/>
    </row>
    <row r="379" spans="1:9" ht="25.5">
      <c r="A379" s="7" t="s">
        <v>414</v>
      </c>
      <c r="B379" s="4" t="s">
        <v>416</v>
      </c>
      <c r="C379" s="5"/>
      <c r="D379" s="5"/>
      <c r="E379" s="5">
        <f t="shared" si="102"/>
        <v>927000</v>
      </c>
      <c r="F379" s="5">
        <v>927000</v>
      </c>
      <c r="G379" s="5"/>
      <c r="H379" s="5"/>
      <c r="I379" s="5"/>
    </row>
    <row r="380" spans="1:9" ht="12.75">
      <c r="A380" s="7" t="s">
        <v>243</v>
      </c>
      <c r="B380" s="4" t="s">
        <v>244</v>
      </c>
      <c r="C380" s="5">
        <f>C381</f>
        <v>0</v>
      </c>
      <c r="D380" s="5">
        <f>D381</f>
        <v>1047000</v>
      </c>
      <c r="E380" s="5">
        <f t="shared" si="102"/>
        <v>-747000</v>
      </c>
      <c r="F380" s="5">
        <f>F381</f>
        <v>300000</v>
      </c>
      <c r="G380" s="5">
        <f aca="true" t="shared" si="105" ref="G380:I381">G381</f>
        <v>0</v>
      </c>
      <c r="H380" s="5">
        <f t="shared" si="105"/>
        <v>0</v>
      </c>
      <c r="I380" s="5">
        <f t="shared" si="105"/>
        <v>0</v>
      </c>
    </row>
    <row r="381" spans="1:9" ht="12.75">
      <c r="A381" s="7" t="s">
        <v>245</v>
      </c>
      <c r="B381" s="4" t="s">
        <v>246</v>
      </c>
      <c r="C381" s="5">
        <f>C382</f>
        <v>0</v>
      </c>
      <c r="D381" s="5">
        <f>D382+D383</f>
        <v>1047000</v>
      </c>
      <c r="E381" s="5">
        <f>E382+E383</f>
        <v>-747000</v>
      </c>
      <c r="F381" s="5">
        <f>F382+F383</f>
        <v>300000</v>
      </c>
      <c r="G381" s="5">
        <f t="shared" si="105"/>
        <v>0</v>
      </c>
      <c r="H381" s="5">
        <f t="shared" si="105"/>
        <v>0</v>
      </c>
      <c r="I381" s="5">
        <f t="shared" si="105"/>
        <v>0</v>
      </c>
    </row>
    <row r="382" spans="1:9" ht="12.75">
      <c r="A382" s="7" t="s">
        <v>247</v>
      </c>
      <c r="B382" s="4" t="s">
        <v>248</v>
      </c>
      <c r="C382" s="5">
        <f>C547</f>
        <v>0</v>
      </c>
      <c r="D382" s="5">
        <v>1047000</v>
      </c>
      <c r="E382" s="5">
        <f t="shared" si="102"/>
        <v>-1047000</v>
      </c>
      <c r="F382" s="5">
        <v>0</v>
      </c>
      <c r="G382" s="5">
        <f>G547</f>
        <v>0</v>
      </c>
      <c r="H382" s="5">
        <f>H547</f>
        <v>0</v>
      </c>
      <c r="I382" s="5">
        <f>I547</f>
        <v>0</v>
      </c>
    </row>
    <row r="383" spans="1:9" ht="25.5">
      <c r="A383" s="7" t="s">
        <v>412</v>
      </c>
      <c r="B383" s="4" t="s">
        <v>413</v>
      </c>
      <c r="C383" s="5"/>
      <c r="D383" s="5">
        <v>0</v>
      </c>
      <c r="E383" s="5">
        <f t="shared" si="102"/>
        <v>300000</v>
      </c>
      <c r="F383" s="5">
        <v>300000</v>
      </c>
      <c r="G383" s="5"/>
      <c r="H383" s="5"/>
      <c r="I383" s="5"/>
    </row>
    <row r="384" spans="1:10" ht="12.75">
      <c r="A384" s="7" t="s">
        <v>249</v>
      </c>
      <c r="B384" s="4" t="s">
        <v>250</v>
      </c>
      <c r="C384" s="5">
        <f>C385</f>
        <v>0</v>
      </c>
      <c r="D384" s="5">
        <f>D385</f>
        <v>5027000</v>
      </c>
      <c r="E384" s="5">
        <f t="shared" si="102"/>
        <v>0</v>
      </c>
      <c r="F384" s="5">
        <f>F385</f>
        <v>5027000</v>
      </c>
      <c r="G384" s="5">
        <f>G385</f>
        <v>6449000</v>
      </c>
      <c r="H384" s="5">
        <f>H385</f>
        <v>6449000</v>
      </c>
      <c r="I384" s="5">
        <f>I385</f>
        <v>6449000</v>
      </c>
      <c r="J384" s="13"/>
    </row>
    <row r="385" spans="1:9" ht="12.75">
      <c r="A385" s="7" t="s">
        <v>251</v>
      </c>
      <c r="B385" s="4" t="s">
        <v>252</v>
      </c>
      <c r="C385" s="5">
        <f>C386+C387</f>
        <v>0</v>
      </c>
      <c r="D385" s="5">
        <f>D386+D387</f>
        <v>5027000</v>
      </c>
      <c r="E385" s="5">
        <f t="shared" si="102"/>
        <v>0</v>
      </c>
      <c r="F385" s="5">
        <f>F386+F387</f>
        <v>5027000</v>
      </c>
      <c r="G385" s="5">
        <f>G386+G387</f>
        <v>6449000</v>
      </c>
      <c r="H385" s="5">
        <f>H386+H387</f>
        <v>6449000</v>
      </c>
      <c r="I385" s="5">
        <f>I386+I387</f>
        <v>6449000</v>
      </c>
    </row>
    <row r="386" spans="1:9" ht="12.75">
      <c r="A386" s="7" t="s">
        <v>253</v>
      </c>
      <c r="B386" s="4" t="s">
        <v>254</v>
      </c>
      <c r="C386" s="5"/>
      <c r="D386" s="5">
        <v>3929000</v>
      </c>
      <c r="E386" s="5">
        <f t="shared" si="102"/>
        <v>0</v>
      </c>
      <c r="F386" s="5">
        <v>3929000</v>
      </c>
      <c r="G386" s="5">
        <v>1749000</v>
      </c>
      <c r="H386" s="5">
        <v>1749000</v>
      </c>
      <c r="I386" s="5">
        <v>1749000</v>
      </c>
    </row>
    <row r="387" spans="1:9" ht="12.75">
      <c r="A387" s="7" t="s">
        <v>255</v>
      </c>
      <c r="B387" s="4" t="s">
        <v>256</v>
      </c>
      <c r="C387" s="5"/>
      <c r="D387" s="5">
        <v>1098000</v>
      </c>
      <c r="E387" s="5">
        <f t="shared" si="102"/>
        <v>0</v>
      </c>
      <c r="F387" s="5">
        <v>1098000</v>
      </c>
      <c r="G387" s="5">
        <v>4700000</v>
      </c>
      <c r="H387" s="5">
        <v>4700000</v>
      </c>
      <c r="I387" s="5">
        <v>4700000</v>
      </c>
    </row>
    <row r="388" spans="1:9" ht="25.5">
      <c r="A388" s="7" t="s">
        <v>83</v>
      </c>
      <c r="B388" s="4" t="s">
        <v>84</v>
      </c>
      <c r="C388" s="5">
        <f>C389+C390</f>
        <v>0</v>
      </c>
      <c r="D388" s="5">
        <f>D389+D390</f>
        <v>1594000</v>
      </c>
      <c r="E388" s="5">
        <f t="shared" si="102"/>
        <v>0</v>
      </c>
      <c r="F388" s="5">
        <f>F389+F390</f>
        <v>1594000</v>
      </c>
      <c r="G388" s="5">
        <f>G389+G390</f>
        <v>1700000</v>
      </c>
      <c r="H388" s="5">
        <f>H389+H390</f>
        <v>1700000</v>
      </c>
      <c r="I388" s="5">
        <f>I389+I390</f>
        <v>1700000</v>
      </c>
    </row>
    <row r="389" spans="1:9" ht="12.75">
      <c r="A389" s="7" t="s">
        <v>257</v>
      </c>
      <c r="B389" s="4" t="s">
        <v>258</v>
      </c>
      <c r="C389" s="5"/>
      <c r="D389" s="5">
        <v>800000</v>
      </c>
      <c r="E389" s="5">
        <f t="shared" si="102"/>
        <v>0</v>
      </c>
      <c r="F389" s="5">
        <v>800000</v>
      </c>
      <c r="G389" s="5">
        <v>500000</v>
      </c>
      <c r="H389" s="5">
        <v>500000</v>
      </c>
      <c r="I389" s="5">
        <v>500000</v>
      </c>
    </row>
    <row r="390" spans="1:9" ht="12.75">
      <c r="A390" s="7" t="s">
        <v>87</v>
      </c>
      <c r="B390" s="4" t="s">
        <v>88</v>
      </c>
      <c r="C390" s="5"/>
      <c r="D390" s="5">
        <v>794000</v>
      </c>
      <c r="E390" s="5">
        <f t="shared" si="102"/>
        <v>0</v>
      </c>
      <c r="F390" s="5">
        <v>794000</v>
      </c>
      <c r="G390" s="5">
        <v>1200000</v>
      </c>
      <c r="H390" s="5">
        <v>1200000</v>
      </c>
      <c r="I390" s="5">
        <v>1200000</v>
      </c>
    </row>
    <row r="391" spans="1:9" ht="25.5">
      <c r="A391" s="7" t="s">
        <v>324</v>
      </c>
      <c r="B391" s="4" t="s">
        <v>325</v>
      </c>
      <c r="C391" s="5">
        <f>C392</f>
        <v>0</v>
      </c>
      <c r="D391" s="5">
        <f>D392</f>
        <v>62176000</v>
      </c>
      <c r="E391" s="5">
        <f t="shared" si="102"/>
        <v>-200000</v>
      </c>
      <c r="F391" s="5">
        <f>F392</f>
        <v>61976000</v>
      </c>
      <c r="G391" s="5">
        <f aca="true" t="shared" si="106" ref="G391:I392">G392</f>
        <v>13669000</v>
      </c>
      <c r="H391" s="5">
        <f t="shared" si="106"/>
        <v>13669000</v>
      </c>
      <c r="I391" s="5">
        <f t="shared" si="106"/>
        <v>13669000</v>
      </c>
    </row>
    <row r="392" spans="1:9" ht="12.75">
      <c r="A392" s="7" t="s">
        <v>328</v>
      </c>
      <c r="B392" s="4" t="s">
        <v>329</v>
      </c>
      <c r="C392" s="5">
        <f>C393</f>
        <v>0</v>
      </c>
      <c r="D392" s="5">
        <f>D393</f>
        <v>62176000</v>
      </c>
      <c r="E392" s="5">
        <f t="shared" si="102"/>
        <v>-200000</v>
      </c>
      <c r="F392" s="5">
        <f>F393</f>
        <v>61976000</v>
      </c>
      <c r="G392" s="5">
        <f t="shared" si="106"/>
        <v>13669000</v>
      </c>
      <c r="H392" s="5">
        <f t="shared" si="106"/>
        <v>13669000</v>
      </c>
      <c r="I392" s="5">
        <f t="shared" si="106"/>
        <v>13669000</v>
      </c>
    </row>
    <row r="393" spans="1:9" ht="12.75">
      <c r="A393" s="7" t="s">
        <v>222</v>
      </c>
      <c r="B393" s="4" t="s">
        <v>223</v>
      </c>
      <c r="C393" s="5">
        <f>C394+C395</f>
        <v>0</v>
      </c>
      <c r="D393" s="5">
        <f>D394+D395</f>
        <v>62176000</v>
      </c>
      <c r="E393" s="5">
        <f t="shared" si="102"/>
        <v>-200000</v>
      </c>
      <c r="F393" s="5">
        <f>F394+F395</f>
        <v>61976000</v>
      </c>
      <c r="G393" s="5">
        <f>G394+G395</f>
        <v>13669000</v>
      </c>
      <c r="H393" s="5">
        <f>H394+H395</f>
        <v>13669000</v>
      </c>
      <c r="I393" s="5">
        <f>I394+I395</f>
        <v>13669000</v>
      </c>
    </row>
    <row r="394" spans="1:9" ht="25.5">
      <c r="A394" s="7" t="s">
        <v>81</v>
      </c>
      <c r="B394" s="4" t="s">
        <v>82</v>
      </c>
      <c r="C394" s="5"/>
      <c r="D394" s="5">
        <v>60764000</v>
      </c>
      <c r="E394" s="5">
        <f t="shared" si="102"/>
        <v>-200000</v>
      </c>
      <c r="F394" s="5">
        <v>60564000</v>
      </c>
      <c r="G394" s="5">
        <v>12169000</v>
      </c>
      <c r="H394" s="5">
        <v>12169000</v>
      </c>
      <c r="I394" s="5">
        <v>12169000</v>
      </c>
    </row>
    <row r="395" spans="1:9" ht="12.75">
      <c r="A395" s="7" t="s">
        <v>263</v>
      </c>
      <c r="B395" s="4" t="s">
        <v>264</v>
      </c>
      <c r="C395" s="5">
        <f aca="true" t="shared" si="107" ref="C395:I397">C396</f>
        <v>0</v>
      </c>
      <c r="D395" s="5">
        <f t="shared" si="107"/>
        <v>1412000</v>
      </c>
      <c r="E395" s="5">
        <f t="shared" si="102"/>
        <v>0</v>
      </c>
      <c r="F395" s="5">
        <f t="shared" si="107"/>
        <v>1412000</v>
      </c>
      <c r="G395" s="5">
        <f t="shared" si="107"/>
        <v>1500000</v>
      </c>
      <c r="H395" s="5">
        <f t="shared" si="107"/>
        <v>1500000</v>
      </c>
      <c r="I395" s="5">
        <f t="shared" si="107"/>
        <v>1500000</v>
      </c>
    </row>
    <row r="396" spans="1:9" ht="12.75">
      <c r="A396" s="7" t="s">
        <v>265</v>
      </c>
      <c r="B396" s="4" t="s">
        <v>266</v>
      </c>
      <c r="C396" s="5">
        <f t="shared" si="107"/>
        <v>0</v>
      </c>
      <c r="D396" s="5">
        <f t="shared" si="107"/>
        <v>1412000</v>
      </c>
      <c r="E396" s="5">
        <f t="shared" si="102"/>
        <v>0</v>
      </c>
      <c r="F396" s="5">
        <f t="shared" si="107"/>
        <v>1412000</v>
      </c>
      <c r="G396" s="5">
        <f t="shared" si="107"/>
        <v>1500000</v>
      </c>
      <c r="H396" s="5">
        <f t="shared" si="107"/>
        <v>1500000</v>
      </c>
      <c r="I396" s="5">
        <f t="shared" si="107"/>
        <v>1500000</v>
      </c>
    </row>
    <row r="397" spans="1:9" ht="12.75">
      <c r="A397" s="7" t="s">
        <v>271</v>
      </c>
      <c r="B397" s="4" t="s">
        <v>272</v>
      </c>
      <c r="C397" s="5">
        <f t="shared" si="107"/>
        <v>0</v>
      </c>
      <c r="D397" s="5">
        <f t="shared" si="107"/>
        <v>1412000</v>
      </c>
      <c r="E397" s="5">
        <f t="shared" si="102"/>
        <v>0</v>
      </c>
      <c r="F397" s="5">
        <f t="shared" si="107"/>
        <v>1412000</v>
      </c>
      <c r="G397" s="5">
        <f t="shared" si="107"/>
        <v>1500000</v>
      </c>
      <c r="H397" s="5">
        <f t="shared" si="107"/>
        <v>1500000</v>
      </c>
      <c r="I397" s="5">
        <f t="shared" si="107"/>
        <v>1500000</v>
      </c>
    </row>
    <row r="398" spans="1:9" ht="12.75">
      <c r="A398" s="7" t="s">
        <v>273</v>
      </c>
      <c r="B398" s="4" t="s">
        <v>274</v>
      </c>
      <c r="C398" s="5"/>
      <c r="D398" s="5">
        <v>1412000</v>
      </c>
      <c r="E398" s="5">
        <f t="shared" si="102"/>
        <v>0</v>
      </c>
      <c r="F398" s="5">
        <v>1412000</v>
      </c>
      <c r="G398" s="5">
        <v>1500000</v>
      </c>
      <c r="H398" s="5">
        <v>1500000</v>
      </c>
      <c r="I398" s="5">
        <v>1500000</v>
      </c>
    </row>
    <row r="399" spans="1:9" ht="12.75">
      <c r="A399" s="7" t="s">
        <v>330</v>
      </c>
      <c r="B399" s="4" t="s">
        <v>331</v>
      </c>
      <c r="C399" s="5">
        <f>C400+C403+C415</f>
        <v>10000000</v>
      </c>
      <c r="D399" s="5">
        <f>D400+D403+D415</f>
        <v>66945000</v>
      </c>
      <c r="E399" s="5">
        <f t="shared" si="102"/>
        <v>200000</v>
      </c>
      <c r="F399" s="5">
        <f>F400+F403+F415</f>
        <v>67145000</v>
      </c>
      <c r="G399" s="5">
        <f>G400+G403+G415</f>
        <v>87000000</v>
      </c>
      <c r="H399" s="5">
        <f>H400+H403+H415</f>
        <v>33648000</v>
      </c>
      <c r="I399" s="5">
        <f>I400+I403+I415</f>
        <v>33359000</v>
      </c>
    </row>
    <row r="400" spans="1:9" ht="12.75">
      <c r="A400" s="7" t="s">
        <v>332</v>
      </c>
      <c r="B400" s="4" t="s">
        <v>333</v>
      </c>
      <c r="C400" s="5">
        <f>C401</f>
        <v>0</v>
      </c>
      <c r="D400" s="5">
        <f>D401</f>
        <v>91000</v>
      </c>
      <c r="E400" s="5">
        <f t="shared" si="102"/>
        <v>0</v>
      </c>
      <c r="F400" s="5">
        <f>F401</f>
        <v>91000</v>
      </c>
      <c r="G400" s="5">
        <f aca="true" t="shared" si="108" ref="G400:I401">G401</f>
        <v>0</v>
      </c>
      <c r="H400" s="5">
        <f t="shared" si="108"/>
        <v>0</v>
      </c>
      <c r="I400" s="5">
        <f t="shared" si="108"/>
        <v>0</v>
      </c>
    </row>
    <row r="401" spans="1:9" ht="12.75">
      <c r="A401" s="7" t="s">
        <v>222</v>
      </c>
      <c r="B401" s="4" t="s">
        <v>223</v>
      </c>
      <c r="C401" s="5">
        <f>C402</f>
        <v>0</v>
      </c>
      <c r="D401" s="5">
        <f>D402</f>
        <v>91000</v>
      </c>
      <c r="E401" s="5">
        <f t="shared" si="102"/>
        <v>0</v>
      </c>
      <c r="F401" s="5">
        <f>F402</f>
        <v>91000</v>
      </c>
      <c r="G401" s="5">
        <f t="shared" si="108"/>
        <v>0</v>
      </c>
      <c r="H401" s="5">
        <f t="shared" si="108"/>
        <v>0</v>
      </c>
      <c r="I401" s="5">
        <f t="shared" si="108"/>
        <v>0</v>
      </c>
    </row>
    <row r="402" spans="1:9" ht="25.5">
      <c r="A402" s="7" t="s">
        <v>81</v>
      </c>
      <c r="B402" s="4" t="s">
        <v>82</v>
      </c>
      <c r="C402" s="5"/>
      <c r="D402" s="5">
        <v>91000</v>
      </c>
      <c r="E402" s="5">
        <f t="shared" si="102"/>
        <v>0</v>
      </c>
      <c r="F402" s="5">
        <v>91000</v>
      </c>
      <c r="G402" s="5"/>
      <c r="H402" s="5"/>
      <c r="I402" s="5"/>
    </row>
    <row r="403" spans="1:9" ht="12.75">
      <c r="A403" s="7" t="s">
        <v>334</v>
      </c>
      <c r="B403" s="4" t="s">
        <v>335</v>
      </c>
      <c r="C403" s="5">
        <f>C404</f>
        <v>10000000</v>
      </c>
      <c r="D403" s="5">
        <f>D404</f>
        <v>58856000</v>
      </c>
      <c r="E403" s="5">
        <f t="shared" si="102"/>
        <v>200000</v>
      </c>
      <c r="F403" s="5">
        <f>F404</f>
        <v>59056000</v>
      </c>
      <c r="G403" s="5">
        <f>G404</f>
        <v>81760000</v>
      </c>
      <c r="H403" s="5">
        <f>H404</f>
        <v>28408000</v>
      </c>
      <c r="I403" s="5">
        <f>I404</f>
        <v>28119000</v>
      </c>
    </row>
    <row r="404" spans="1:9" ht="12.75">
      <c r="A404" s="7" t="s">
        <v>222</v>
      </c>
      <c r="B404" s="4" t="s">
        <v>223</v>
      </c>
      <c r="C404" s="5">
        <f>C405+C406+C409</f>
        <v>10000000</v>
      </c>
      <c r="D404" s="5">
        <f>D405+D406+D409</f>
        <v>58856000</v>
      </c>
      <c r="E404" s="5">
        <f t="shared" si="102"/>
        <v>200000</v>
      </c>
      <c r="F404" s="5">
        <f>F405+F406+F409</f>
        <v>59056000</v>
      </c>
      <c r="G404" s="5">
        <f>G405+G406+G409</f>
        <v>81760000</v>
      </c>
      <c r="H404" s="5">
        <f>H405+H406+H409</f>
        <v>28408000</v>
      </c>
      <c r="I404" s="5">
        <f>I405+I406+I409</f>
        <v>28119000</v>
      </c>
    </row>
    <row r="405" spans="1:9" ht="25.5">
      <c r="A405" s="7" t="s">
        <v>81</v>
      </c>
      <c r="B405" s="4" t="s">
        <v>82</v>
      </c>
      <c r="C405" s="5">
        <v>10000000</v>
      </c>
      <c r="D405" s="5">
        <v>49176000</v>
      </c>
      <c r="E405" s="5">
        <f t="shared" si="102"/>
        <v>0</v>
      </c>
      <c r="F405" s="5">
        <v>49176000</v>
      </c>
      <c r="G405" s="5">
        <v>71260000</v>
      </c>
      <c r="H405" s="5">
        <v>17908000</v>
      </c>
      <c r="I405" s="5">
        <v>17619000</v>
      </c>
    </row>
    <row r="406" spans="1:9" ht="12.75">
      <c r="A406" s="7" t="s">
        <v>243</v>
      </c>
      <c r="B406" s="4" t="s">
        <v>244</v>
      </c>
      <c r="C406" s="5">
        <f>C407</f>
        <v>0</v>
      </c>
      <c r="D406" s="5">
        <f>D407</f>
        <v>5000000</v>
      </c>
      <c r="E406" s="5">
        <f t="shared" si="102"/>
        <v>200000</v>
      </c>
      <c r="F406" s="5">
        <f>F407</f>
        <v>5200000</v>
      </c>
      <c r="G406" s="5">
        <f aca="true" t="shared" si="109" ref="G406:I407">G407</f>
        <v>5500000</v>
      </c>
      <c r="H406" s="5">
        <f t="shared" si="109"/>
        <v>5500000</v>
      </c>
      <c r="I406" s="5">
        <f t="shared" si="109"/>
        <v>5500000</v>
      </c>
    </row>
    <row r="407" spans="1:9" ht="12.75">
      <c r="A407" s="7" t="s">
        <v>245</v>
      </c>
      <c r="B407" s="4" t="s">
        <v>246</v>
      </c>
      <c r="C407" s="5">
        <f>C408</f>
        <v>0</v>
      </c>
      <c r="D407" s="5">
        <f>D408</f>
        <v>5000000</v>
      </c>
      <c r="E407" s="5">
        <f t="shared" si="102"/>
        <v>200000</v>
      </c>
      <c r="F407" s="5">
        <f>F408</f>
        <v>5200000</v>
      </c>
      <c r="G407" s="5">
        <f t="shared" si="109"/>
        <v>5500000</v>
      </c>
      <c r="H407" s="5">
        <f t="shared" si="109"/>
        <v>5500000</v>
      </c>
      <c r="I407" s="5">
        <f t="shared" si="109"/>
        <v>5500000</v>
      </c>
    </row>
    <row r="408" spans="1:9" ht="12.75">
      <c r="A408" s="7" t="s">
        <v>247</v>
      </c>
      <c r="B408" s="4" t="s">
        <v>248</v>
      </c>
      <c r="C408" s="5"/>
      <c r="D408" s="5">
        <v>5000000</v>
      </c>
      <c r="E408" s="5">
        <f t="shared" si="102"/>
        <v>200000</v>
      </c>
      <c r="F408" s="5">
        <v>5200000</v>
      </c>
      <c r="G408" s="5">
        <v>5500000</v>
      </c>
      <c r="H408" s="5">
        <v>5500000</v>
      </c>
      <c r="I408" s="5">
        <v>5500000</v>
      </c>
    </row>
    <row r="409" spans="1:9" ht="12.75">
      <c r="A409" s="7" t="s">
        <v>263</v>
      </c>
      <c r="B409" s="4" t="s">
        <v>264</v>
      </c>
      <c r="C409" s="5">
        <f>C410</f>
        <v>0</v>
      </c>
      <c r="D409" s="5">
        <f>D410</f>
        <v>4680000</v>
      </c>
      <c r="E409" s="5">
        <f t="shared" si="102"/>
        <v>0</v>
      </c>
      <c r="F409" s="5">
        <f>F410</f>
        <v>4680000</v>
      </c>
      <c r="G409" s="5">
        <f>G410</f>
        <v>5000000</v>
      </c>
      <c r="H409" s="5">
        <f>H410</f>
        <v>5000000</v>
      </c>
      <c r="I409" s="5">
        <f>I410</f>
        <v>5000000</v>
      </c>
    </row>
    <row r="410" spans="1:9" ht="12.75">
      <c r="A410" s="7" t="s">
        <v>265</v>
      </c>
      <c r="B410" s="4" t="s">
        <v>266</v>
      </c>
      <c r="C410" s="5">
        <f>C411+C413</f>
        <v>0</v>
      </c>
      <c r="D410" s="5">
        <f>D411+D413</f>
        <v>4680000</v>
      </c>
      <c r="E410" s="5">
        <f t="shared" si="102"/>
        <v>0</v>
      </c>
      <c r="F410" s="5">
        <f>F411+F413</f>
        <v>4680000</v>
      </c>
      <c r="G410" s="5">
        <f>G411+G413</f>
        <v>5000000</v>
      </c>
      <c r="H410" s="5">
        <f>H411+H413</f>
        <v>5000000</v>
      </c>
      <c r="I410" s="5">
        <f>I411+I413</f>
        <v>5000000</v>
      </c>
    </row>
    <row r="411" spans="1:9" ht="12.75">
      <c r="A411" s="7" t="s">
        <v>267</v>
      </c>
      <c r="B411" s="4" t="s">
        <v>268</v>
      </c>
      <c r="C411" s="5">
        <f>C412</f>
        <v>0</v>
      </c>
      <c r="D411" s="5">
        <f>D412</f>
        <v>1090000</v>
      </c>
      <c r="E411" s="5">
        <f t="shared" si="102"/>
        <v>0</v>
      </c>
      <c r="F411" s="5">
        <f>F412</f>
        <v>1090000</v>
      </c>
      <c r="G411" s="5">
        <f>G412</f>
        <v>0</v>
      </c>
      <c r="H411" s="5">
        <f>H412</f>
        <v>0</v>
      </c>
      <c r="I411" s="5">
        <f>I412</f>
        <v>0</v>
      </c>
    </row>
    <row r="412" spans="1:9" ht="12.75">
      <c r="A412" s="7" t="s">
        <v>269</v>
      </c>
      <c r="B412" s="4" t="s">
        <v>270</v>
      </c>
      <c r="C412" s="5"/>
      <c r="D412" s="5">
        <v>1090000</v>
      </c>
      <c r="E412" s="5">
        <f t="shared" si="102"/>
        <v>0</v>
      </c>
      <c r="F412" s="5">
        <v>1090000</v>
      </c>
      <c r="G412" s="5"/>
      <c r="H412" s="5"/>
      <c r="I412" s="5"/>
    </row>
    <row r="413" spans="1:9" ht="12.75">
      <c r="A413" s="7" t="s">
        <v>271</v>
      </c>
      <c r="B413" s="4" t="s">
        <v>272</v>
      </c>
      <c r="C413" s="5">
        <f>C414</f>
        <v>0</v>
      </c>
      <c r="D413" s="5">
        <f>D414</f>
        <v>3590000</v>
      </c>
      <c r="E413" s="5">
        <f t="shared" si="102"/>
        <v>0</v>
      </c>
      <c r="F413" s="5">
        <f>F414</f>
        <v>3590000</v>
      </c>
      <c r="G413" s="5">
        <f>G414</f>
        <v>5000000</v>
      </c>
      <c r="H413" s="5">
        <f>H414</f>
        <v>5000000</v>
      </c>
      <c r="I413" s="5">
        <f>I414</f>
        <v>5000000</v>
      </c>
    </row>
    <row r="414" spans="1:9" ht="12.75">
      <c r="A414" s="7" t="s">
        <v>273</v>
      </c>
      <c r="B414" s="4" t="s">
        <v>274</v>
      </c>
      <c r="C414" s="5"/>
      <c r="D414" s="5">
        <v>3590000</v>
      </c>
      <c r="E414" s="5">
        <f t="shared" si="102"/>
        <v>0</v>
      </c>
      <c r="F414" s="5">
        <v>3590000</v>
      </c>
      <c r="G414" s="5">
        <v>5000000</v>
      </c>
      <c r="H414" s="5">
        <v>5000000</v>
      </c>
      <c r="I414" s="5">
        <v>5000000</v>
      </c>
    </row>
    <row r="415" spans="1:9" ht="12.75">
      <c r="A415" s="7" t="s">
        <v>336</v>
      </c>
      <c r="B415" s="4" t="s">
        <v>337</v>
      </c>
      <c r="C415" s="5">
        <f>C416</f>
        <v>0</v>
      </c>
      <c r="D415" s="5">
        <f>D416</f>
        <v>7998000</v>
      </c>
      <c r="E415" s="5">
        <f t="shared" si="102"/>
        <v>0</v>
      </c>
      <c r="F415" s="5">
        <f>F416</f>
        <v>7998000</v>
      </c>
      <c r="G415" s="5">
        <f>G416</f>
        <v>5240000</v>
      </c>
      <c r="H415" s="5">
        <f>H416</f>
        <v>5240000</v>
      </c>
      <c r="I415" s="5">
        <f>I416</f>
        <v>5240000</v>
      </c>
    </row>
    <row r="416" spans="1:9" ht="12.75">
      <c r="A416" s="7" t="s">
        <v>222</v>
      </c>
      <c r="B416" s="4" t="s">
        <v>223</v>
      </c>
      <c r="C416" s="5">
        <f>C417+C418+C422</f>
        <v>0</v>
      </c>
      <c r="D416" s="5">
        <f>D417+D418+D422</f>
        <v>7998000</v>
      </c>
      <c r="E416" s="5">
        <f t="shared" si="102"/>
        <v>0</v>
      </c>
      <c r="F416" s="5">
        <f>F417+F418+F422</f>
        <v>7998000</v>
      </c>
      <c r="G416" s="5">
        <f>G417+G418+G422</f>
        <v>5240000</v>
      </c>
      <c r="H416" s="5">
        <f>H417+H418+H422</f>
        <v>5240000</v>
      </c>
      <c r="I416" s="5">
        <f>I417+I418+I422</f>
        <v>5240000</v>
      </c>
    </row>
    <row r="417" spans="1:9" ht="25.5">
      <c r="A417" s="7" t="s">
        <v>81</v>
      </c>
      <c r="B417" s="4" t="s">
        <v>82</v>
      </c>
      <c r="C417" s="5"/>
      <c r="D417" s="5">
        <v>7356000</v>
      </c>
      <c r="E417" s="5">
        <f t="shared" si="102"/>
        <v>0</v>
      </c>
      <c r="F417" s="5">
        <v>7356000</v>
      </c>
      <c r="G417" s="5">
        <v>4000000</v>
      </c>
      <c r="H417" s="5">
        <v>4000000</v>
      </c>
      <c r="I417" s="5">
        <v>4000000</v>
      </c>
    </row>
    <row r="418" spans="1:9" ht="12.75">
      <c r="A418" s="7" t="s">
        <v>233</v>
      </c>
      <c r="B418" s="4" t="s">
        <v>234</v>
      </c>
      <c r="C418" s="5">
        <f>C419</f>
        <v>0</v>
      </c>
      <c r="D418" s="5">
        <f>D419</f>
        <v>240000</v>
      </c>
      <c r="E418" s="5">
        <f t="shared" si="102"/>
        <v>0</v>
      </c>
      <c r="F418" s="5">
        <f>F419</f>
        <v>240000</v>
      </c>
      <c r="G418" s="5">
        <f>G419</f>
        <v>240000</v>
      </c>
      <c r="H418" s="5">
        <f>H419</f>
        <v>240000</v>
      </c>
      <c r="I418" s="5">
        <f>I419</f>
        <v>240000</v>
      </c>
    </row>
    <row r="419" spans="1:9" ht="38.25">
      <c r="A419" s="7" t="s">
        <v>235</v>
      </c>
      <c r="B419" s="4" t="s">
        <v>236</v>
      </c>
      <c r="C419" s="5">
        <f>C420+C421</f>
        <v>0</v>
      </c>
      <c r="D419" s="5">
        <f>D420+D421</f>
        <v>240000</v>
      </c>
      <c r="E419" s="5">
        <f t="shared" si="102"/>
        <v>0</v>
      </c>
      <c r="F419" s="5">
        <f>F420+F421</f>
        <v>240000</v>
      </c>
      <c r="G419" s="5">
        <f>G420+G421</f>
        <v>240000</v>
      </c>
      <c r="H419" s="5">
        <f>H420+H421</f>
        <v>240000</v>
      </c>
      <c r="I419" s="5">
        <f>I420+I421</f>
        <v>240000</v>
      </c>
    </row>
    <row r="420" spans="1:9" ht="12.75">
      <c r="A420" s="7" t="s">
        <v>237</v>
      </c>
      <c r="B420" s="4" t="s">
        <v>238</v>
      </c>
      <c r="C420" s="5"/>
      <c r="D420" s="5">
        <v>0</v>
      </c>
      <c r="E420" s="5">
        <f t="shared" si="102"/>
        <v>0</v>
      </c>
      <c r="F420" s="5">
        <v>0</v>
      </c>
      <c r="G420" s="5"/>
      <c r="H420" s="5"/>
      <c r="I420" s="5"/>
    </row>
    <row r="421" spans="1:9" ht="12.75">
      <c r="A421" s="7" t="s">
        <v>239</v>
      </c>
      <c r="B421" s="4" t="s">
        <v>240</v>
      </c>
      <c r="C421" s="5"/>
      <c r="D421" s="5">
        <v>240000</v>
      </c>
      <c r="E421" s="5">
        <f t="shared" si="102"/>
        <v>0</v>
      </c>
      <c r="F421" s="5">
        <v>240000</v>
      </c>
      <c r="G421" s="5">
        <v>240000</v>
      </c>
      <c r="H421" s="5">
        <v>240000</v>
      </c>
      <c r="I421" s="5">
        <v>240000</v>
      </c>
    </row>
    <row r="422" spans="1:9" ht="25.5">
      <c r="A422" s="7" t="s">
        <v>83</v>
      </c>
      <c r="B422" s="4" t="s">
        <v>84</v>
      </c>
      <c r="C422" s="5">
        <f>C423</f>
        <v>0</v>
      </c>
      <c r="D422" s="5">
        <f>D423</f>
        <v>402000</v>
      </c>
      <c r="E422" s="5">
        <f>F422-D422</f>
        <v>0</v>
      </c>
      <c r="F422" s="5">
        <f>F423</f>
        <v>402000</v>
      </c>
      <c r="G422" s="5">
        <f>G423</f>
        <v>1000000</v>
      </c>
      <c r="H422" s="5">
        <f>H423</f>
        <v>1000000</v>
      </c>
      <c r="I422" s="5">
        <f>I423</f>
        <v>1000000</v>
      </c>
    </row>
    <row r="423" spans="1:9" ht="12.75">
      <c r="A423" s="7" t="s">
        <v>257</v>
      </c>
      <c r="B423" s="4" t="s">
        <v>258</v>
      </c>
      <c r="C423" s="5"/>
      <c r="D423" s="5">
        <v>402000</v>
      </c>
      <c r="E423" s="5">
        <f>F423-D423</f>
        <v>0</v>
      </c>
      <c r="F423" s="5">
        <v>402000</v>
      </c>
      <c r="G423" s="5">
        <v>1000000</v>
      </c>
      <c r="H423" s="5">
        <v>1000000</v>
      </c>
      <c r="I423" s="5">
        <v>1000000</v>
      </c>
    </row>
    <row r="424" spans="1:9" ht="12.75">
      <c r="A424" s="7" t="s">
        <v>347</v>
      </c>
      <c r="B424" s="4" t="s">
        <v>142</v>
      </c>
      <c r="C424" s="5">
        <f aca="true" t="shared" si="110" ref="C424:I424">C429+C436+C438+C425+C427</f>
        <v>0</v>
      </c>
      <c r="D424" s="5">
        <f>D429+D436+D438+D425+D427</f>
        <v>165327000</v>
      </c>
      <c r="E424" s="5">
        <f t="shared" si="110"/>
        <v>0</v>
      </c>
      <c r="F424" s="5">
        <f>F429+F436+F438+F425+F427</f>
        <v>165327000</v>
      </c>
      <c r="G424" s="5">
        <f t="shared" si="110"/>
        <v>52899000</v>
      </c>
      <c r="H424" s="5">
        <f t="shared" si="110"/>
        <v>52899000</v>
      </c>
      <c r="I424" s="5">
        <f t="shared" si="110"/>
        <v>52899000</v>
      </c>
    </row>
    <row r="425" spans="1:9" ht="12.75">
      <c r="A425" s="7" t="s">
        <v>384</v>
      </c>
      <c r="B425" s="4" t="s">
        <v>385</v>
      </c>
      <c r="C425" s="5">
        <f aca="true" t="shared" si="111" ref="C425:I425">C426</f>
        <v>0</v>
      </c>
      <c r="D425" s="5">
        <f t="shared" si="111"/>
        <v>10552000</v>
      </c>
      <c r="E425" s="5">
        <f t="shared" si="111"/>
        <v>0</v>
      </c>
      <c r="F425" s="5">
        <f t="shared" si="111"/>
        <v>10552000</v>
      </c>
      <c r="G425" s="5">
        <f t="shared" si="111"/>
        <v>0</v>
      </c>
      <c r="H425" s="5">
        <f t="shared" si="111"/>
        <v>0</v>
      </c>
      <c r="I425" s="5">
        <f t="shared" si="111"/>
        <v>0</v>
      </c>
    </row>
    <row r="426" spans="1:9" ht="12.75">
      <c r="A426" s="7" t="s">
        <v>37</v>
      </c>
      <c r="B426" s="4" t="s">
        <v>386</v>
      </c>
      <c r="C426" s="5"/>
      <c r="D426" s="5">
        <v>10552000</v>
      </c>
      <c r="E426" s="5">
        <f aca="true" t="shared" si="112" ref="E426:E494">F426-D426</f>
        <v>0</v>
      </c>
      <c r="F426" s="5">
        <v>10552000</v>
      </c>
      <c r="G426" s="5"/>
      <c r="H426" s="5"/>
      <c r="I426" s="5"/>
    </row>
    <row r="427" spans="1:9" ht="12.75">
      <c r="A427" s="7" t="s">
        <v>391</v>
      </c>
      <c r="B427" s="4" t="s">
        <v>392</v>
      </c>
      <c r="C427" s="5">
        <f aca="true" t="shared" si="113" ref="C427:I427">C428</f>
        <v>0</v>
      </c>
      <c r="D427" s="5">
        <f t="shared" si="113"/>
        <v>0</v>
      </c>
      <c r="E427" s="5">
        <f t="shared" si="113"/>
        <v>0</v>
      </c>
      <c r="F427" s="5">
        <f t="shared" si="113"/>
        <v>0</v>
      </c>
      <c r="G427" s="5">
        <f t="shared" si="113"/>
        <v>0</v>
      </c>
      <c r="H427" s="5">
        <f t="shared" si="113"/>
        <v>0</v>
      </c>
      <c r="I427" s="5">
        <f t="shared" si="113"/>
        <v>0</v>
      </c>
    </row>
    <row r="428" spans="1:9" ht="12.75">
      <c r="A428" s="7" t="s">
        <v>45</v>
      </c>
      <c r="B428" s="4" t="s">
        <v>393</v>
      </c>
      <c r="C428" s="5"/>
      <c r="D428" s="5"/>
      <c r="E428" s="5">
        <f t="shared" si="112"/>
        <v>0</v>
      </c>
      <c r="F428" s="5"/>
      <c r="G428" s="5"/>
      <c r="H428" s="5"/>
      <c r="I428" s="5"/>
    </row>
    <row r="429" spans="1:9" ht="12.75">
      <c r="A429" s="7" t="s">
        <v>47</v>
      </c>
      <c r="B429" s="4" t="s">
        <v>48</v>
      </c>
      <c r="C429" s="5">
        <f>C430</f>
        <v>0</v>
      </c>
      <c r="D429" s="5">
        <f>D430</f>
        <v>60340000</v>
      </c>
      <c r="E429" s="5">
        <f t="shared" si="112"/>
        <v>0</v>
      </c>
      <c r="F429" s="5">
        <f>F430</f>
        <v>60340000</v>
      </c>
      <c r="G429" s="5">
        <f aca="true" t="shared" si="114" ref="G429:I430">G430</f>
        <v>52899000</v>
      </c>
      <c r="H429" s="5">
        <f t="shared" si="114"/>
        <v>52899000</v>
      </c>
      <c r="I429" s="5">
        <f t="shared" si="114"/>
        <v>52899000</v>
      </c>
    </row>
    <row r="430" spans="1:9" ht="12.75">
      <c r="A430" s="7" t="s">
        <v>196</v>
      </c>
      <c r="B430" s="4" t="s">
        <v>50</v>
      </c>
      <c r="C430" s="5">
        <f>C431</f>
        <v>0</v>
      </c>
      <c r="D430" s="5">
        <f>D431</f>
        <v>60340000</v>
      </c>
      <c r="E430" s="5">
        <f t="shared" si="112"/>
        <v>0</v>
      </c>
      <c r="F430" s="5">
        <f>F431</f>
        <v>60340000</v>
      </c>
      <c r="G430" s="5">
        <f t="shared" si="114"/>
        <v>52899000</v>
      </c>
      <c r="H430" s="5">
        <f t="shared" si="114"/>
        <v>52899000</v>
      </c>
      <c r="I430" s="5">
        <f t="shared" si="114"/>
        <v>52899000</v>
      </c>
    </row>
    <row r="431" spans="1:9" ht="38.25">
      <c r="A431" s="7" t="s">
        <v>348</v>
      </c>
      <c r="B431" s="4" t="s">
        <v>198</v>
      </c>
      <c r="C431" s="5">
        <f>C434+C435+C432</f>
        <v>0</v>
      </c>
      <c r="D431" s="5">
        <f>D434+D435+D432</f>
        <v>60340000</v>
      </c>
      <c r="E431" s="5">
        <f t="shared" si="112"/>
        <v>0</v>
      </c>
      <c r="F431" s="5">
        <f>F434+F435+F432</f>
        <v>60340000</v>
      </c>
      <c r="G431" s="5">
        <f>G434+G435+G432</f>
        <v>52899000</v>
      </c>
      <c r="H431" s="5">
        <f>H434+H435+H432</f>
        <v>52899000</v>
      </c>
      <c r="I431" s="5">
        <f>I434+I435+I432</f>
        <v>52899000</v>
      </c>
    </row>
    <row r="432" spans="1:9" ht="25.5">
      <c r="A432" s="7" t="s">
        <v>365</v>
      </c>
      <c r="B432" s="4" t="s">
        <v>367</v>
      </c>
      <c r="C432" s="5">
        <f>C433</f>
        <v>0</v>
      </c>
      <c r="D432" s="5">
        <f>D433</f>
        <v>10000000</v>
      </c>
      <c r="E432" s="5">
        <f t="shared" si="112"/>
        <v>0</v>
      </c>
      <c r="F432" s="5">
        <f>F433</f>
        <v>10000000</v>
      </c>
      <c r="G432" s="5">
        <f>G433</f>
        <v>0</v>
      </c>
      <c r="H432" s="5">
        <f>H433</f>
        <v>0</v>
      </c>
      <c r="I432" s="5">
        <f>I433</f>
        <v>0</v>
      </c>
    </row>
    <row r="433" spans="1:9" ht="25.5">
      <c r="A433" s="7" t="s">
        <v>366</v>
      </c>
      <c r="B433" s="4" t="s">
        <v>368</v>
      </c>
      <c r="C433" s="5"/>
      <c r="D433" s="5">
        <v>10000000</v>
      </c>
      <c r="E433" s="5">
        <f t="shared" si="112"/>
        <v>0</v>
      </c>
      <c r="F433" s="5">
        <v>10000000</v>
      </c>
      <c r="G433" s="5"/>
      <c r="H433" s="5"/>
      <c r="I433" s="5"/>
    </row>
    <row r="434" spans="1:9" ht="12.75">
      <c r="A434" s="7" t="s">
        <v>201</v>
      </c>
      <c r="B434" s="4" t="s">
        <v>202</v>
      </c>
      <c r="C434" s="5"/>
      <c r="D434" s="5">
        <v>36005000</v>
      </c>
      <c r="E434" s="5">
        <f t="shared" si="112"/>
        <v>0</v>
      </c>
      <c r="F434" s="5">
        <v>36005000</v>
      </c>
      <c r="G434" s="5">
        <v>52899000</v>
      </c>
      <c r="H434" s="5">
        <v>52899000</v>
      </c>
      <c r="I434" s="5">
        <v>52899000</v>
      </c>
    </row>
    <row r="435" spans="1:9" ht="38.25">
      <c r="A435" s="7" t="s">
        <v>203</v>
      </c>
      <c r="B435" s="4" t="s">
        <v>204</v>
      </c>
      <c r="C435" s="5"/>
      <c r="D435" s="5">
        <v>14335000</v>
      </c>
      <c r="E435" s="5">
        <f t="shared" si="112"/>
        <v>0</v>
      </c>
      <c r="F435" s="5">
        <v>14335000</v>
      </c>
      <c r="G435" s="5"/>
      <c r="H435" s="5"/>
      <c r="I435" s="5"/>
    </row>
    <row r="436" spans="1:9" ht="12.75">
      <c r="A436" s="7" t="s">
        <v>207</v>
      </c>
      <c r="B436" s="4" t="s">
        <v>208</v>
      </c>
      <c r="C436" s="5">
        <f>C437</f>
        <v>0</v>
      </c>
      <c r="D436" s="5">
        <f>D437</f>
        <v>0</v>
      </c>
      <c r="E436" s="5">
        <f t="shared" si="112"/>
        <v>0</v>
      </c>
      <c r="F436" s="5">
        <f>F437</f>
        <v>0</v>
      </c>
      <c r="G436" s="5">
        <f>G437</f>
        <v>0</v>
      </c>
      <c r="H436" s="5">
        <f>H437</f>
        <v>0</v>
      </c>
      <c r="I436" s="5">
        <f>I437</f>
        <v>0</v>
      </c>
    </row>
    <row r="437" spans="1:9" ht="25.5">
      <c r="A437" s="7" t="s">
        <v>209</v>
      </c>
      <c r="B437" s="4" t="s">
        <v>210</v>
      </c>
      <c r="C437" s="5"/>
      <c r="D437" s="5"/>
      <c r="E437" s="5">
        <f t="shared" si="112"/>
        <v>0</v>
      </c>
      <c r="F437" s="5"/>
      <c r="G437" s="5"/>
      <c r="H437" s="5"/>
      <c r="I437" s="5"/>
    </row>
    <row r="438" spans="1:9" ht="25.5">
      <c r="A438" s="7" t="s">
        <v>211</v>
      </c>
      <c r="B438" s="4" t="s">
        <v>212</v>
      </c>
      <c r="C438" s="5">
        <f>C439+C442</f>
        <v>0</v>
      </c>
      <c r="D438" s="5">
        <f>D439+D442</f>
        <v>94435000</v>
      </c>
      <c r="E438" s="5">
        <f t="shared" si="112"/>
        <v>0</v>
      </c>
      <c r="F438" s="5">
        <f>F439+F442</f>
        <v>94435000</v>
      </c>
      <c r="G438" s="5">
        <f>G439+G442</f>
        <v>0</v>
      </c>
      <c r="H438" s="5">
        <f>H439+H442</f>
        <v>0</v>
      </c>
      <c r="I438" s="5">
        <f>I439+I442</f>
        <v>0</v>
      </c>
    </row>
    <row r="439" spans="1:9" ht="12.75">
      <c r="A439" s="7" t="s">
        <v>213</v>
      </c>
      <c r="B439" s="4" t="s">
        <v>214</v>
      </c>
      <c r="C439" s="5">
        <f aca="true" t="shared" si="115" ref="C439:I439">C440+C441</f>
        <v>0</v>
      </c>
      <c r="D439" s="5">
        <f>D440+D441</f>
        <v>92529000</v>
      </c>
      <c r="E439" s="5">
        <f t="shared" si="115"/>
        <v>0</v>
      </c>
      <c r="F439" s="5">
        <f>F440+F441</f>
        <v>92529000</v>
      </c>
      <c r="G439" s="5">
        <f t="shared" si="115"/>
        <v>0</v>
      </c>
      <c r="H439" s="5">
        <f t="shared" si="115"/>
        <v>0</v>
      </c>
      <c r="I439" s="5">
        <f t="shared" si="115"/>
        <v>0</v>
      </c>
    </row>
    <row r="440" spans="1:9" ht="12.75">
      <c r="A440" s="7" t="s">
        <v>215</v>
      </c>
      <c r="B440" s="4" t="s">
        <v>216</v>
      </c>
      <c r="C440" s="5"/>
      <c r="D440" s="5">
        <v>92529000</v>
      </c>
      <c r="E440" s="5">
        <f t="shared" si="112"/>
        <v>0</v>
      </c>
      <c r="F440" s="5">
        <v>92529000</v>
      </c>
      <c r="G440" s="5"/>
      <c r="H440" s="5"/>
      <c r="I440" s="5"/>
    </row>
    <row r="441" spans="1:9" ht="12.75">
      <c r="A441" s="7" t="s">
        <v>396</v>
      </c>
      <c r="B441" s="4" t="s">
        <v>398</v>
      </c>
      <c r="C441" s="5"/>
      <c r="D441" s="5"/>
      <c r="E441" s="5">
        <f t="shared" si="112"/>
        <v>0</v>
      </c>
      <c r="F441" s="5"/>
      <c r="G441" s="5"/>
      <c r="H441" s="5"/>
      <c r="I441" s="5"/>
    </row>
    <row r="442" spans="1:9" ht="12.75">
      <c r="A442" s="7" t="s">
        <v>217</v>
      </c>
      <c r="B442" s="4" t="s">
        <v>218</v>
      </c>
      <c r="C442" s="5">
        <f aca="true" t="shared" si="116" ref="C442:I442">C443+C444</f>
        <v>0</v>
      </c>
      <c r="D442" s="5">
        <f>D443+D444</f>
        <v>1906000</v>
      </c>
      <c r="E442" s="5">
        <f t="shared" si="116"/>
        <v>0</v>
      </c>
      <c r="F442" s="5">
        <f>F443+F444</f>
        <v>1906000</v>
      </c>
      <c r="G442" s="5">
        <f t="shared" si="116"/>
        <v>0</v>
      </c>
      <c r="H442" s="5">
        <f t="shared" si="116"/>
        <v>0</v>
      </c>
      <c r="I442" s="5">
        <f t="shared" si="116"/>
        <v>0</v>
      </c>
    </row>
    <row r="443" spans="1:9" ht="12.75">
      <c r="A443" s="7" t="s">
        <v>215</v>
      </c>
      <c r="B443" s="4" t="s">
        <v>219</v>
      </c>
      <c r="C443" s="5"/>
      <c r="D443" s="5">
        <v>1906000</v>
      </c>
      <c r="E443" s="5">
        <f t="shared" si="112"/>
        <v>0</v>
      </c>
      <c r="F443" s="5">
        <v>1906000</v>
      </c>
      <c r="G443" s="5"/>
      <c r="H443" s="5"/>
      <c r="I443" s="5"/>
    </row>
    <row r="444" spans="1:9" ht="12.75">
      <c r="A444" s="7" t="s">
        <v>396</v>
      </c>
      <c r="B444" s="4" t="s">
        <v>397</v>
      </c>
      <c r="C444" s="5">
        <v>0</v>
      </c>
      <c r="D444" s="5"/>
      <c r="E444" s="5">
        <f t="shared" si="112"/>
        <v>0</v>
      </c>
      <c r="F444" s="5"/>
      <c r="G444" s="5"/>
      <c r="H444" s="5"/>
      <c r="I444" s="5"/>
    </row>
    <row r="445" spans="1:9" ht="25.5">
      <c r="A445" s="7" t="s">
        <v>349</v>
      </c>
      <c r="B445" s="4" t="s">
        <v>221</v>
      </c>
      <c r="C445" s="5">
        <f>C447+C461+C471+C479+C485+C498+C515+C529+C534+C545+C564</f>
        <v>0</v>
      </c>
      <c r="D445" s="5">
        <f>D447+D461+D471+D479+D485+D498+D515+D529+D534+D545+D564</f>
        <v>252051000</v>
      </c>
      <c r="E445" s="5">
        <f t="shared" si="112"/>
        <v>0</v>
      </c>
      <c r="F445" s="5">
        <f>F447+F461+F471+F479+F485+F498+F515+F529+F534+F545+F564</f>
        <v>252051000</v>
      </c>
      <c r="G445" s="5">
        <f>G447+G461+G471+G479+G485+G498+G515+G529+G534+G545+G564</f>
        <v>52899000</v>
      </c>
      <c r="H445" s="5">
        <f>H447+H461+H471+H479+H485+H498+H515+H529+H534+H545+H564</f>
        <v>52899000</v>
      </c>
      <c r="I445" s="5">
        <f>I447+I461+I471+I479+I485+I498+I515+I529+I534+I545+I564</f>
        <v>52899000</v>
      </c>
    </row>
    <row r="446" spans="1:9" ht="12.75">
      <c r="A446" s="7" t="s">
        <v>350</v>
      </c>
      <c r="B446" s="4" t="s">
        <v>304</v>
      </c>
      <c r="C446" s="5">
        <f>C447+C461</f>
        <v>0</v>
      </c>
      <c r="D446" s="5">
        <f>D447+D461</f>
        <v>6250000</v>
      </c>
      <c r="E446" s="5">
        <f t="shared" si="112"/>
        <v>15000</v>
      </c>
      <c r="F446" s="5">
        <f>F447+F461</f>
        <v>6265000</v>
      </c>
      <c r="G446" s="5">
        <f>G447+G461</f>
        <v>4548000</v>
      </c>
      <c r="H446" s="5">
        <f>H447+H461</f>
        <v>4548000</v>
      </c>
      <c r="I446" s="5">
        <f>I447+I461</f>
        <v>4548000</v>
      </c>
    </row>
    <row r="447" spans="1:9" ht="12.75">
      <c r="A447" s="7" t="s">
        <v>305</v>
      </c>
      <c r="B447" s="4" t="s">
        <v>279</v>
      </c>
      <c r="C447" s="5">
        <f>C448</f>
        <v>0</v>
      </c>
      <c r="D447" s="5">
        <f>D448</f>
        <v>6234000</v>
      </c>
      <c r="E447" s="5">
        <f t="shared" si="112"/>
        <v>15000</v>
      </c>
      <c r="F447" s="5">
        <f>F448</f>
        <v>6249000</v>
      </c>
      <c r="G447" s="5">
        <f>G448</f>
        <v>4548000</v>
      </c>
      <c r="H447" s="5">
        <f>H448</f>
        <v>4548000</v>
      </c>
      <c r="I447" s="5">
        <f>I448</f>
        <v>4548000</v>
      </c>
    </row>
    <row r="448" spans="1:9" ht="12.75">
      <c r="A448" s="7" t="s">
        <v>275</v>
      </c>
      <c r="B448" s="4" t="s">
        <v>90</v>
      </c>
      <c r="C448" s="5">
        <f>C449+C457</f>
        <v>0</v>
      </c>
      <c r="D448" s="5">
        <f>D449+D457</f>
        <v>6234000</v>
      </c>
      <c r="E448" s="5">
        <f t="shared" si="112"/>
        <v>15000</v>
      </c>
      <c r="F448" s="5">
        <f>F449+F457</f>
        <v>6249000</v>
      </c>
      <c r="G448" s="5">
        <f>G449+G457</f>
        <v>4548000</v>
      </c>
      <c r="H448" s="5">
        <f>H449+H457</f>
        <v>4548000</v>
      </c>
      <c r="I448" s="5">
        <f>I449+I457</f>
        <v>4548000</v>
      </c>
    </row>
    <row r="449" spans="1:9" ht="25.5">
      <c r="A449" s="7" t="s">
        <v>91</v>
      </c>
      <c r="B449" s="4" t="s">
        <v>92</v>
      </c>
      <c r="C449" s="5">
        <f>C450+C453</f>
        <v>0</v>
      </c>
      <c r="D449" s="5">
        <f>D450+D453</f>
        <v>1219000</v>
      </c>
      <c r="E449" s="5">
        <f t="shared" si="112"/>
        <v>0</v>
      </c>
      <c r="F449" s="5">
        <f>F450+F453</f>
        <v>1219000</v>
      </c>
      <c r="G449" s="5">
        <f>G450+G453</f>
        <v>0</v>
      </c>
      <c r="H449" s="5">
        <f>H450+H453</f>
        <v>0</v>
      </c>
      <c r="I449" s="5">
        <f>I450+I453</f>
        <v>0</v>
      </c>
    </row>
    <row r="450" spans="1:9" ht="12.75">
      <c r="A450" s="7" t="s">
        <v>93</v>
      </c>
      <c r="B450" s="4" t="s">
        <v>94</v>
      </c>
      <c r="C450" s="5">
        <f>C451+C452</f>
        <v>0</v>
      </c>
      <c r="D450" s="5">
        <f>D451+D452</f>
        <v>0</v>
      </c>
      <c r="E450" s="5">
        <f t="shared" si="112"/>
        <v>0</v>
      </c>
      <c r="F450" s="5">
        <f>F451+F452</f>
        <v>0</v>
      </c>
      <c r="G450" s="5">
        <f>G451+G452</f>
        <v>0</v>
      </c>
      <c r="H450" s="5">
        <f>H451+H452</f>
        <v>0</v>
      </c>
      <c r="I450" s="5">
        <f>I451+I452</f>
        <v>0</v>
      </c>
    </row>
    <row r="451" spans="1:9" ht="12.75">
      <c r="A451" s="7" t="s">
        <v>95</v>
      </c>
      <c r="B451" s="4" t="s">
        <v>96</v>
      </c>
      <c r="C451" s="5"/>
      <c r="D451" s="5"/>
      <c r="E451" s="5">
        <f t="shared" si="112"/>
        <v>0</v>
      </c>
      <c r="F451" s="5"/>
      <c r="G451" s="5"/>
      <c r="H451" s="5"/>
      <c r="I451" s="5"/>
    </row>
    <row r="452" spans="1:9" ht="12.75">
      <c r="A452" s="7" t="s">
        <v>97</v>
      </c>
      <c r="B452" s="4" t="s">
        <v>98</v>
      </c>
      <c r="C452" s="5"/>
      <c r="D452" s="5"/>
      <c r="E452" s="5">
        <f t="shared" si="112"/>
        <v>0</v>
      </c>
      <c r="F452" s="5"/>
      <c r="G452" s="5"/>
      <c r="H452" s="5"/>
      <c r="I452" s="5"/>
    </row>
    <row r="453" spans="1:9" ht="12.75">
      <c r="A453" s="7" t="s">
        <v>299</v>
      </c>
      <c r="B453" s="4" t="s">
        <v>300</v>
      </c>
      <c r="C453" s="5">
        <f>C454+C455</f>
        <v>0</v>
      </c>
      <c r="D453" s="5">
        <f>D454+D455+D456</f>
        <v>1219000</v>
      </c>
      <c r="E453" s="5">
        <f>E454+E455+E456</f>
        <v>0</v>
      </c>
      <c r="F453" s="5">
        <f>F454+F455+F456</f>
        <v>1219000</v>
      </c>
      <c r="G453" s="5">
        <f>G454+G455</f>
        <v>0</v>
      </c>
      <c r="H453" s="5">
        <f>H454+H455</f>
        <v>0</v>
      </c>
      <c r="I453" s="5">
        <f>I454+I455</f>
        <v>0</v>
      </c>
    </row>
    <row r="454" spans="1:9" ht="12.75">
      <c r="A454" s="7" t="s">
        <v>95</v>
      </c>
      <c r="B454" s="4" t="s">
        <v>301</v>
      </c>
      <c r="C454" s="5"/>
      <c r="D454" s="5">
        <v>180000</v>
      </c>
      <c r="E454" s="5">
        <f t="shared" si="112"/>
        <v>0</v>
      </c>
      <c r="F454" s="5">
        <v>180000</v>
      </c>
      <c r="G454" s="5"/>
      <c r="H454" s="5"/>
      <c r="I454" s="5"/>
    </row>
    <row r="455" spans="1:9" ht="12.75">
      <c r="A455" s="7" t="s">
        <v>97</v>
      </c>
      <c r="B455" s="4" t="s">
        <v>302</v>
      </c>
      <c r="C455" s="5"/>
      <c r="D455" s="5">
        <v>1017000</v>
      </c>
      <c r="E455" s="5">
        <f t="shared" si="112"/>
        <v>0</v>
      </c>
      <c r="F455" s="5">
        <v>1017000</v>
      </c>
      <c r="G455" s="5"/>
      <c r="H455" s="5"/>
      <c r="I455" s="5"/>
    </row>
    <row r="456" spans="1:9" ht="12.75">
      <c r="A456" s="7" t="s">
        <v>296</v>
      </c>
      <c r="B456" s="4" t="s">
        <v>407</v>
      </c>
      <c r="C456" s="5"/>
      <c r="D456" s="5">
        <v>22000</v>
      </c>
      <c r="E456" s="5"/>
      <c r="F456" s="5">
        <v>22000</v>
      </c>
      <c r="G456" s="5"/>
      <c r="H456" s="5"/>
      <c r="I456" s="5"/>
    </row>
    <row r="457" spans="1:9" ht="12.75">
      <c r="A457" s="7" t="s">
        <v>99</v>
      </c>
      <c r="B457" s="4" t="s">
        <v>100</v>
      </c>
      <c r="C457" s="5">
        <f aca="true" t="shared" si="117" ref="C457:I459">C458</f>
        <v>0</v>
      </c>
      <c r="D457" s="5">
        <f t="shared" si="117"/>
        <v>5015000</v>
      </c>
      <c r="E457" s="5">
        <f t="shared" si="112"/>
        <v>15000</v>
      </c>
      <c r="F457" s="5">
        <f t="shared" si="117"/>
        <v>5030000</v>
      </c>
      <c r="G457" s="5">
        <f t="shared" si="117"/>
        <v>4548000</v>
      </c>
      <c r="H457" s="5">
        <f t="shared" si="117"/>
        <v>4548000</v>
      </c>
      <c r="I457" s="5">
        <f t="shared" si="117"/>
        <v>4548000</v>
      </c>
    </row>
    <row r="458" spans="1:9" ht="12.75">
      <c r="A458" s="7" t="s">
        <v>101</v>
      </c>
      <c r="B458" s="4" t="s">
        <v>102</v>
      </c>
      <c r="C458" s="5">
        <f t="shared" si="117"/>
        <v>0</v>
      </c>
      <c r="D458" s="5">
        <f t="shared" si="117"/>
        <v>5015000</v>
      </c>
      <c r="E458" s="5">
        <f t="shared" si="112"/>
        <v>15000</v>
      </c>
      <c r="F458" s="5">
        <f t="shared" si="117"/>
        <v>5030000</v>
      </c>
      <c r="G458" s="5">
        <f t="shared" si="117"/>
        <v>4548000</v>
      </c>
      <c r="H458" s="5">
        <f t="shared" si="117"/>
        <v>4548000</v>
      </c>
      <c r="I458" s="5">
        <f t="shared" si="117"/>
        <v>4548000</v>
      </c>
    </row>
    <row r="459" spans="1:9" ht="12.75">
      <c r="A459" s="7" t="s">
        <v>103</v>
      </c>
      <c r="B459" s="4" t="s">
        <v>104</v>
      </c>
      <c r="C459" s="5">
        <f t="shared" si="117"/>
        <v>0</v>
      </c>
      <c r="D459" s="5">
        <f t="shared" si="117"/>
        <v>5015000</v>
      </c>
      <c r="E459" s="5">
        <f t="shared" si="112"/>
        <v>15000</v>
      </c>
      <c r="F459" s="5">
        <f t="shared" si="117"/>
        <v>5030000</v>
      </c>
      <c r="G459" s="5">
        <f t="shared" si="117"/>
        <v>4548000</v>
      </c>
      <c r="H459" s="5">
        <f t="shared" si="117"/>
        <v>4548000</v>
      </c>
      <c r="I459" s="5">
        <f t="shared" si="117"/>
        <v>4548000</v>
      </c>
    </row>
    <row r="460" spans="1:9" ht="12.75">
      <c r="A460" s="7" t="s">
        <v>111</v>
      </c>
      <c r="B460" s="4" t="s">
        <v>112</v>
      </c>
      <c r="C460" s="5"/>
      <c r="D460" s="5">
        <v>5015000</v>
      </c>
      <c r="E460" s="5">
        <f t="shared" si="112"/>
        <v>15000</v>
      </c>
      <c r="F460" s="5">
        <v>5030000</v>
      </c>
      <c r="G460" s="5">
        <v>4548000</v>
      </c>
      <c r="H460" s="5">
        <v>4548000</v>
      </c>
      <c r="I460" s="5">
        <v>4548000</v>
      </c>
    </row>
    <row r="461" spans="1:9" ht="12.75">
      <c r="A461" s="7" t="s">
        <v>306</v>
      </c>
      <c r="B461" s="4" t="s">
        <v>307</v>
      </c>
      <c r="C461" s="5">
        <f>C462</f>
        <v>0</v>
      </c>
      <c r="D461" s="5">
        <f>D462</f>
        <v>16000</v>
      </c>
      <c r="E461" s="5">
        <f t="shared" si="112"/>
        <v>0</v>
      </c>
      <c r="F461" s="5">
        <f>F462</f>
        <v>16000</v>
      </c>
      <c r="G461" s="5">
        <f>G462</f>
        <v>0</v>
      </c>
      <c r="H461" s="5">
        <f>H462</f>
        <v>0</v>
      </c>
      <c r="I461" s="5">
        <f>I462</f>
        <v>0</v>
      </c>
    </row>
    <row r="462" spans="1:9" ht="12.75">
      <c r="A462" s="7" t="s">
        <v>275</v>
      </c>
      <c r="B462" s="4" t="s">
        <v>90</v>
      </c>
      <c r="C462" s="5">
        <f>C463+C466</f>
        <v>0</v>
      </c>
      <c r="D462" s="5">
        <f>D463+D466</f>
        <v>16000</v>
      </c>
      <c r="E462" s="5">
        <f t="shared" si="112"/>
        <v>0</v>
      </c>
      <c r="F462" s="5">
        <f>F463+F466</f>
        <v>16000</v>
      </c>
      <c r="G462" s="5">
        <f>G463+G466</f>
        <v>0</v>
      </c>
      <c r="H462" s="5">
        <f>H463+H466</f>
        <v>0</v>
      </c>
      <c r="I462" s="5">
        <f>I463+I466</f>
        <v>0</v>
      </c>
    </row>
    <row r="463" spans="1:9" ht="12.75">
      <c r="A463" s="7" t="s">
        <v>276</v>
      </c>
      <c r="B463" s="4" t="s">
        <v>277</v>
      </c>
      <c r="C463" s="5">
        <f>C464</f>
        <v>0</v>
      </c>
      <c r="D463" s="5">
        <f>D464</f>
        <v>16000</v>
      </c>
      <c r="E463" s="5">
        <f t="shared" si="112"/>
        <v>0</v>
      </c>
      <c r="F463" s="5">
        <f>F464</f>
        <v>16000</v>
      </c>
      <c r="G463" s="5">
        <f aca="true" t="shared" si="118" ref="G463:I464">G464</f>
        <v>0</v>
      </c>
      <c r="H463" s="5">
        <f t="shared" si="118"/>
        <v>0</v>
      </c>
      <c r="I463" s="5">
        <f t="shared" si="118"/>
        <v>0</v>
      </c>
    </row>
    <row r="464" spans="1:9" ht="12.75">
      <c r="A464" s="7" t="s">
        <v>278</v>
      </c>
      <c r="B464" s="4" t="s">
        <v>279</v>
      </c>
      <c r="C464" s="5">
        <f>C465</f>
        <v>0</v>
      </c>
      <c r="D464" s="5">
        <f>D465</f>
        <v>16000</v>
      </c>
      <c r="E464" s="5">
        <f t="shared" si="112"/>
        <v>0</v>
      </c>
      <c r="F464" s="5">
        <f>F465</f>
        <v>16000</v>
      </c>
      <c r="G464" s="5">
        <f t="shared" si="118"/>
        <v>0</v>
      </c>
      <c r="H464" s="5">
        <f t="shared" si="118"/>
        <v>0</v>
      </c>
      <c r="I464" s="5">
        <f t="shared" si="118"/>
        <v>0</v>
      </c>
    </row>
    <row r="465" spans="1:9" ht="12.75">
      <c r="A465" s="7" t="s">
        <v>282</v>
      </c>
      <c r="B465" s="4" t="s">
        <v>283</v>
      </c>
      <c r="C465" s="5"/>
      <c r="D465" s="5">
        <v>16000</v>
      </c>
      <c r="E465" s="5">
        <f t="shared" si="112"/>
        <v>0</v>
      </c>
      <c r="F465" s="5">
        <v>16000</v>
      </c>
      <c r="G465" s="5"/>
      <c r="H465" s="5"/>
      <c r="I465" s="5"/>
    </row>
    <row r="466" spans="1:9" ht="12.75">
      <c r="A466" s="7" t="s">
        <v>99</v>
      </c>
      <c r="B466" s="4" t="s">
        <v>100</v>
      </c>
      <c r="C466" s="5">
        <f aca="true" t="shared" si="119" ref="C466:I468">C467</f>
        <v>0</v>
      </c>
      <c r="D466" s="5">
        <f t="shared" si="119"/>
        <v>0</v>
      </c>
      <c r="E466" s="5">
        <f t="shared" si="112"/>
        <v>0</v>
      </c>
      <c r="F466" s="5">
        <f t="shared" si="119"/>
        <v>0</v>
      </c>
      <c r="G466" s="5">
        <f t="shared" si="119"/>
        <v>0</v>
      </c>
      <c r="H466" s="5">
        <f t="shared" si="119"/>
        <v>0</v>
      </c>
      <c r="I466" s="5">
        <f t="shared" si="119"/>
        <v>0</v>
      </c>
    </row>
    <row r="467" spans="1:9" ht="12.75">
      <c r="A467" s="7" t="s">
        <v>101</v>
      </c>
      <c r="B467" s="4" t="s">
        <v>102</v>
      </c>
      <c r="C467" s="5">
        <f t="shared" si="119"/>
        <v>0</v>
      </c>
      <c r="D467" s="5">
        <f t="shared" si="119"/>
        <v>0</v>
      </c>
      <c r="E467" s="5">
        <f t="shared" si="112"/>
        <v>0</v>
      </c>
      <c r="F467" s="5">
        <f t="shared" si="119"/>
        <v>0</v>
      </c>
      <c r="G467" s="5">
        <f t="shared" si="119"/>
        <v>0</v>
      </c>
      <c r="H467" s="5">
        <f t="shared" si="119"/>
        <v>0</v>
      </c>
      <c r="I467" s="5">
        <f t="shared" si="119"/>
        <v>0</v>
      </c>
    </row>
    <row r="468" spans="1:9" ht="12.75">
      <c r="A468" s="7" t="s">
        <v>103</v>
      </c>
      <c r="B468" s="4" t="s">
        <v>104</v>
      </c>
      <c r="C468" s="5">
        <f t="shared" si="119"/>
        <v>0</v>
      </c>
      <c r="D468" s="5">
        <f t="shared" si="119"/>
        <v>0</v>
      </c>
      <c r="E468" s="5">
        <f t="shared" si="112"/>
        <v>0</v>
      </c>
      <c r="F468" s="5">
        <f t="shared" si="119"/>
        <v>0</v>
      </c>
      <c r="G468" s="5">
        <f t="shared" si="119"/>
        <v>0</v>
      </c>
      <c r="H468" s="5">
        <f t="shared" si="119"/>
        <v>0</v>
      </c>
      <c r="I468" s="5">
        <f t="shared" si="119"/>
        <v>0</v>
      </c>
    </row>
    <row r="469" spans="1:9" ht="12.75">
      <c r="A469" s="7" t="s">
        <v>111</v>
      </c>
      <c r="B469" s="4" t="s">
        <v>112</v>
      </c>
      <c r="C469" s="5"/>
      <c r="D469" s="5"/>
      <c r="E469" s="5">
        <f t="shared" si="112"/>
        <v>0</v>
      </c>
      <c r="F469" s="5"/>
      <c r="G469" s="5"/>
      <c r="H469" s="5"/>
      <c r="I469" s="5"/>
    </row>
    <row r="470" spans="1:9" ht="12.75">
      <c r="A470" s="7" t="s">
        <v>310</v>
      </c>
      <c r="B470" s="4" t="s">
        <v>311</v>
      </c>
      <c r="C470" s="5">
        <f aca="true" t="shared" si="120" ref="C470:I474">C471</f>
        <v>0</v>
      </c>
      <c r="D470" s="5">
        <f t="shared" si="120"/>
        <v>187000</v>
      </c>
      <c r="E470" s="5">
        <f t="shared" si="112"/>
        <v>0</v>
      </c>
      <c r="F470" s="5">
        <f t="shared" si="120"/>
        <v>187000</v>
      </c>
      <c r="G470" s="5">
        <f t="shared" si="120"/>
        <v>0</v>
      </c>
      <c r="H470" s="5">
        <f t="shared" si="120"/>
        <v>0</v>
      </c>
      <c r="I470" s="5">
        <f t="shared" si="120"/>
        <v>0</v>
      </c>
    </row>
    <row r="471" spans="1:9" ht="12.75">
      <c r="A471" s="7" t="s">
        <v>312</v>
      </c>
      <c r="B471" s="4" t="s">
        <v>313</v>
      </c>
      <c r="C471" s="5">
        <f t="shared" si="120"/>
        <v>0</v>
      </c>
      <c r="D471" s="5">
        <f t="shared" si="120"/>
        <v>187000</v>
      </c>
      <c r="E471" s="5">
        <f t="shared" si="112"/>
        <v>0</v>
      </c>
      <c r="F471" s="5">
        <f t="shared" si="120"/>
        <v>187000</v>
      </c>
      <c r="G471" s="5">
        <f t="shared" si="120"/>
        <v>0</v>
      </c>
      <c r="H471" s="5">
        <f t="shared" si="120"/>
        <v>0</v>
      </c>
      <c r="I471" s="5">
        <f t="shared" si="120"/>
        <v>0</v>
      </c>
    </row>
    <row r="472" spans="1:9" ht="12.75">
      <c r="A472" s="7" t="s">
        <v>275</v>
      </c>
      <c r="B472" s="4" t="s">
        <v>90</v>
      </c>
      <c r="C472" s="5">
        <f t="shared" si="120"/>
        <v>0</v>
      </c>
      <c r="D472" s="5">
        <f t="shared" si="120"/>
        <v>187000</v>
      </c>
      <c r="E472" s="5">
        <f t="shared" si="112"/>
        <v>0</v>
      </c>
      <c r="F472" s="5">
        <f t="shared" si="120"/>
        <v>187000</v>
      </c>
      <c r="G472" s="5">
        <f t="shared" si="120"/>
        <v>0</v>
      </c>
      <c r="H472" s="5">
        <f t="shared" si="120"/>
        <v>0</v>
      </c>
      <c r="I472" s="5">
        <f t="shared" si="120"/>
        <v>0</v>
      </c>
    </row>
    <row r="473" spans="1:9" ht="12.75">
      <c r="A473" s="7" t="s">
        <v>99</v>
      </c>
      <c r="B473" s="4" t="s">
        <v>100</v>
      </c>
      <c r="C473" s="5">
        <f t="shared" si="120"/>
        <v>0</v>
      </c>
      <c r="D473" s="5">
        <f t="shared" si="120"/>
        <v>187000</v>
      </c>
      <c r="E473" s="5">
        <f t="shared" si="112"/>
        <v>0</v>
      </c>
      <c r="F473" s="5">
        <f t="shared" si="120"/>
        <v>187000</v>
      </c>
      <c r="G473" s="5">
        <f t="shared" si="120"/>
        <v>0</v>
      </c>
      <c r="H473" s="5">
        <f t="shared" si="120"/>
        <v>0</v>
      </c>
      <c r="I473" s="5">
        <f t="shared" si="120"/>
        <v>0</v>
      </c>
    </row>
    <row r="474" spans="1:9" ht="12.75">
      <c r="A474" s="7" t="s">
        <v>101</v>
      </c>
      <c r="B474" s="4" t="s">
        <v>102</v>
      </c>
      <c r="C474" s="5">
        <f t="shared" si="120"/>
        <v>0</v>
      </c>
      <c r="D474" s="5">
        <f t="shared" si="120"/>
        <v>187000</v>
      </c>
      <c r="E474" s="5">
        <f t="shared" si="112"/>
        <v>0</v>
      </c>
      <c r="F474" s="5">
        <f t="shared" si="120"/>
        <v>187000</v>
      </c>
      <c r="G474" s="5">
        <f t="shared" si="120"/>
        <v>0</v>
      </c>
      <c r="H474" s="5">
        <f t="shared" si="120"/>
        <v>0</v>
      </c>
      <c r="I474" s="5">
        <f t="shared" si="120"/>
        <v>0</v>
      </c>
    </row>
    <row r="475" spans="1:9" ht="12.75">
      <c r="A475" s="7" t="s">
        <v>103</v>
      </c>
      <c r="B475" s="4" t="s">
        <v>104</v>
      </c>
      <c r="C475" s="5">
        <f aca="true" t="shared" si="121" ref="C475:I475">C477+C476</f>
        <v>0</v>
      </c>
      <c r="D475" s="5">
        <f>D477+D476</f>
        <v>187000</v>
      </c>
      <c r="E475" s="5">
        <f t="shared" si="121"/>
        <v>0</v>
      </c>
      <c r="F475" s="5">
        <f>F477+F476</f>
        <v>187000</v>
      </c>
      <c r="G475" s="5">
        <f t="shared" si="121"/>
        <v>0</v>
      </c>
      <c r="H475" s="5">
        <f t="shared" si="121"/>
        <v>0</v>
      </c>
      <c r="I475" s="5">
        <f t="shared" si="121"/>
        <v>0</v>
      </c>
    </row>
    <row r="476" spans="1:9" ht="12.75">
      <c r="A476" s="7" t="s">
        <v>107</v>
      </c>
      <c r="B476" s="4" t="s">
        <v>108</v>
      </c>
      <c r="C476" s="5"/>
      <c r="D476" s="5"/>
      <c r="E476" s="5">
        <f t="shared" si="112"/>
        <v>0</v>
      </c>
      <c r="F476" s="5"/>
      <c r="G476" s="5"/>
      <c r="H476" s="5"/>
      <c r="I476" s="5"/>
    </row>
    <row r="477" spans="1:9" ht="12.75">
      <c r="A477" s="7" t="s">
        <v>111</v>
      </c>
      <c r="B477" s="4" t="s">
        <v>112</v>
      </c>
      <c r="C477" s="5"/>
      <c r="D477" s="5">
        <v>187000</v>
      </c>
      <c r="E477" s="5">
        <f t="shared" si="112"/>
        <v>0</v>
      </c>
      <c r="F477" s="5">
        <v>187000</v>
      </c>
      <c r="G477" s="5"/>
      <c r="H477" s="5"/>
      <c r="I477" s="5"/>
    </row>
    <row r="478" spans="1:9" ht="12.75">
      <c r="A478" s="7" t="s">
        <v>351</v>
      </c>
      <c r="B478" s="4" t="s">
        <v>315</v>
      </c>
      <c r="C478" s="5">
        <f>C479+C485+C498+C515</f>
        <v>0</v>
      </c>
      <c r="D478" s="5">
        <f>D479+D485+D498+D515</f>
        <v>52299000</v>
      </c>
      <c r="E478" s="5">
        <f t="shared" si="112"/>
        <v>0</v>
      </c>
      <c r="F478" s="5">
        <f>F479+F485+F498+F515</f>
        <v>52299000</v>
      </c>
      <c r="G478" s="5">
        <f>G479+G485+G498+G515</f>
        <v>3579000</v>
      </c>
      <c r="H478" s="5">
        <f>H479+H485+H498+H515</f>
        <v>3594000</v>
      </c>
      <c r="I478" s="5">
        <f>I479+I485+I498+I515</f>
        <v>3606000</v>
      </c>
    </row>
    <row r="479" spans="1:9" ht="12.75">
      <c r="A479" s="7" t="s">
        <v>352</v>
      </c>
      <c r="B479" s="4" t="s">
        <v>317</v>
      </c>
      <c r="C479" s="5">
        <f aca="true" t="shared" si="122" ref="C479:I483">C480</f>
        <v>0</v>
      </c>
      <c r="D479" s="5">
        <f t="shared" si="122"/>
        <v>0</v>
      </c>
      <c r="E479" s="5">
        <f t="shared" si="112"/>
        <v>0</v>
      </c>
      <c r="F479" s="5">
        <f t="shared" si="122"/>
        <v>0</v>
      </c>
      <c r="G479" s="5">
        <f t="shared" si="122"/>
        <v>0</v>
      </c>
      <c r="H479" s="5">
        <f t="shared" si="122"/>
        <v>0</v>
      </c>
      <c r="I479" s="5">
        <f t="shared" si="122"/>
        <v>0</v>
      </c>
    </row>
    <row r="480" spans="1:9" ht="12.75">
      <c r="A480" s="7" t="s">
        <v>275</v>
      </c>
      <c r="B480" s="4" t="s">
        <v>90</v>
      </c>
      <c r="C480" s="5">
        <f t="shared" si="122"/>
        <v>0</v>
      </c>
      <c r="D480" s="5">
        <f t="shared" si="122"/>
        <v>0</v>
      </c>
      <c r="E480" s="5">
        <f t="shared" si="112"/>
        <v>0</v>
      </c>
      <c r="F480" s="5">
        <f t="shared" si="122"/>
        <v>0</v>
      </c>
      <c r="G480" s="5">
        <f t="shared" si="122"/>
        <v>0</v>
      </c>
      <c r="H480" s="5">
        <f t="shared" si="122"/>
        <v>0</v>
      </c>
      <c r="I480" s="5">
        <f t="shared" si="122"/>
        <v>0</v>
      </c>
    </row>
    <row r="481" spans="1:9" ht="12.75">
      <c r="A481" s="7" t="s">
        <v>99</v>
      </c>
      <c r="B481" s="4" t="s">
        <v>100</v>
      </c>
      <c r="C481" s="5">
        <f t="shared" si="122"/>
        <v>0</v>
      </c>
      <c r="D481" s="5">
        <f t="shared" si="122"/>
        <v>0</v>
      </c>
      <c r="E481" s="5">
        <f t="shared" si="112"/>
        <v>0</v>
      </c>
      <c r="F481" s="5">
        <f t="shared" si="122"/>
        <v>0</v>
      </c>
      <c r="G481" s="5">
        <f t="shared" si="122"/>
        <v>0</v>
      </c>
      <c r="H481" s="5">
        <f t="shared" si="122"/>
        <v>0</v>
      </c>
      <c r="I481" s="5">
        <f t="shared" si="122"/>
        <v>0</v>
      </c>
    </row>
    <row r="482" spans="1:9" ht="12.75">
      <c r="A482" s="7" t="s">
        <v>101</v>
      </c>
      <c r="B482" s="4" t="s">
        <v>102</v>
      </c>
      <c r="C482" s="5">
        <f t="shared" si="122"/>
        <v>0</v>
      </c>
      <c r="D482" s="5">
        <f t="shared" si="122"/>
        <v>0</v>
      </c>
      <c r="E482" s="5">
        <f t="shared" si="112"/>
        <v>0</v>
      </c>
      <c r="F482" s="5">
        <f t="shared" si="122"/>
        <v>0</v>
      </c>
      <c r="G482" s="5">
        <f t="shared" si="122"/>
        <v>0</v>
      </c>
      <c r="H482" s="5">
        <f t="shared" si="122"/>
        <v>0</v>
      </c>
      <c r="I482" s="5">
        <f t="shared" si="122"/>
        <v>0</v>
      </c>
    </row>
    <row r="483" spans="1:9" ht="12.75">
      <c r="A483" s="7" t="s">
        <v>103</v>
      </c>
      <c r="B483" s="4" t="s">
        <v>104</v>
      </c>
      <c r="C483" s="5">
        <f t="shared" si="122"/>
        <v>0</v>
      </c>
      <c r="D483" s="5">
        <f t="shared" si="122"/>
        <v>0</v>
      </c>
      <c r="E483" s="5">
        <f t="shared" si="112"/>
        <v>0</v>
      </c>
      <c r="F483" s="5">
        <f t="shared" si="122"/>
        <v>0</v>
      </c>
      <c r="G483" s="5">
        <f t="shared" si="122"/>
        <v>0</v>
      </c>
      <c r="H483" s="5">
        <f t="shared" si="122"/>
        <v>0</v>
      </c>
      <c r="I483" s="5">
        <f t="shared" si="122"/>
        <v>0</v>
      </c>
    </row>
    <row r="484" spans="1:9" ht="12.75">
      <c r="A484" s="7" t="s">
        <v>111</v>
      </c>
      <c r="B484" s="4" t="s">
        <v>112</v>
      </c>
      <c r="C484" s="5"/>
      <c r="D484" s="5"/>
      <c r="E484" s="5">
        <f t="shared" si="112"/>
        <v>0</v>
      </c>
      <c r="F484" s="5"/>
      <c r="G484" s="5"/>
      <c r="H484" s="5"/>
      <c r="I484" s="5"/>
    </row>
    <row r="485" spans="1:9" ht="12.75">
      <c r="A485" s="7" t="s">
        <v>318</v>
      </c>
      <c r="B485" s="4" t="s">
        <v>319</v>
      </c>
      <c r="C485" s="5">
        <f>C486</f>
        <v>0</v>
      </c>
      <c r="D485" s="5">
        <f>D486</f>
        <v>29277000</v>
      </c>
      <c r="E485" s="5">
        <f t="shared" si="112"/>
        <v>0</v>
      </c>
      <c r="F485" s="5">
        <f>F486</f>
        <v>29277000</v>
      </c>
      <c r="G485" s="5">
        <f>G486</f>
        <v>0</v>
      </c>
      <c r="H485" s="5">
        <f>H486</f>
        <v>0</v>
      </c>
      <c r="I485" s="5">
        <f>I486</f>
        <v>0</v>
      </c>
    </row>
    <row r="486" spans="1:9" ht="12.75">
      <c r="A486" s="7" t="s">
        <v>275</v>
      </c>
      <c r="B486" s="4" t="s">
        <v>90</v>
      </c>
      <c r="C486" s="5">
        <f>C487+C491+C494</f>
        <v>0</v>
      </c>
      <c r="D486" s="5">
        <f>D487+D491+D494</f>
        <v>29277000</v>
      </c>
      <c r="E486" s="5">
        <f t="shared" si="112"/>
        <v>0</v>
      </c>
      <c r="F486" s="5">
        <f>F487+F491+F494</f>
        <v>29277000</v>
      </c>
      <c r="G486" s="5">
        <f>G487+G491+G494</f>
        <v>0</v>
      </c>
      <c r="H486" s="5">
        <f>H487+H491+H494</f>
        <v>0</v>
      </c>
      <c r="I486" s="5">
        <f>I487+I491+I494</f>
        <v>0</v>
      </c>
    </row>
    <row r="487" spans="1:9" ht="12.75">
      <c r="A487" s="7" t="s">
        <v>276</v>
      </c>
      <c r="B487" s="4" t="s">
        <v>277</v>
      </c>
      <c r="C487" s="5">
        <f>C488</f>
        <v>0</v>
      </c>
      <c r="D487" s="5">
        <f>D488</f>
        <v>25411000</v>
      </c>
      <c r="E487" s="5">
        <f t="shared" si="112"/>
        <v>0</v>
      </c>
      <c r="F487" s="5">
        <f>F488</f>
        <v>25411000</v>
      </c>
      <c r="G487" s="5">
        <f>G488</f>
        <v>0</v>
      </c>
      <c r="H487" s="5">
        <f>H488</f>
        <v>0</v>
      </c>
      <c r="I487" s="5">
        <f>I488</f>
        <v>0</v>
      </c>
    </row>
    <row r="488" spans="1:9" ht="12.75">
      <c r="A488" s="7" t="s">
        <v>278</v>
      </c>
      <c r="B488" s="4" t="s">
        <v>279</v>
      </c>
      <c r="C488" s="5">
        <f>C489+C490</f>
        <v>0</v>
      </c>
      <c r="D488" s="5">
        <f>D489+D490</f>
        <v>25411000</v>
      </c>
      <c r="E488" s="5">
        <f t="shared" si="112"/>
        <v>0</v>
      </c>
      <c r="F488" s="5">
        <f>F489+F490</f>
        <v>25411000</v>
      </c>
      <c r="G488" s="5">
        <f>G489+G490</f>
        <v>0</v>
      </c>
      <c r="H488" s="5">
        <f>H489+H490</f>
        <v>0</v>
      </c>
      <c r="I488" s="5">
        <f>I489+I490</f>
        <v>0</v>
      </c>
    </row>
    <row r="489" spans="1:9" ht="12.75">
      <c r="A489" s="7" t="s">
        <v>280</v>
      </c>
      <c r="B489" s="4" t="s">
        <v>281</v>
      </c>
      <c r="C489" s="5"/>
      <c r="D489" s="5">
        <v>24953000</v>
      </c>
      <c r="E489" s="5">
        <f t="shared" si="112"/>
        <v>0</v>
      </c>
      <c r="F489" s="5">
        <v>24953000</v>
      </c>
      <c r="G489" s="5"/>
      <c r="H489" s="5"/>
      <c r="I489" s="5"/>
    </row>
    <row r="490" spans="1:9" ht="12.75">
      <c r="A490" s="7" t="s">
        <v>282</v>
      </c>
      <c r="B490" s="4" t="s">
        <v>283</v>
      </c>
      <c r="C490" s="5"/>
      <c r="D490" s="5">
        <v>458000</v>
      </c>
      <c r="E490" s="5">
        <f t="shared" si="112"/>
        <v>0</v>
      </c>
      <c r="F490" s="5">
        <v>458000</v>
      </c>
      <c r="G490" s="5"/>
      <c r="H490" s="5"/>
      <c r="I490" s="5"/>
    </row>
    <row r="491" spans="1:9" ht="12.75">
      <c r="A491" s="7" t="s">
        <v>284</v>
      </c>
      <c r="B491" s="4" t="s">
        <v>285</v>
      </c>
      <c r="C491" s="5">
        <f>C492</f>
        <v>0</v>
      </c>
      <c r="D491" s="5">
        <f>D492</f>
        <v>3866000</v>
      </c>
      <c r="E491" s="5">
        <f t="shared" si="112"/>
        <v>0</v>
      </c>
      <c r="F491" s="5">
        <f>F492</f>
        <v>3866000</v>
      </c>
      <c r="G491" s="5">
        <f aca="true" t="shared" si="123" ref="G491:I492">G492</f>
        <v>0</v>
      </c>
      <c r="H491" s="5">
        <f t="shared" si="123"/>
        <v>0</v>
      </c>
      <c r="I491" s="5">
        <f t="shared" si="123"/>
        <v>0</v>
      </c>
    </row>
    <row r="492" spans="1:9" ht="25.5">
      <c r="A492" s="7" t="s">
        <v>286</v>
      </c>
      <c r="B492" s="4" t="s">
        <v>287</v>
      </c>
      <c r="C492" s="5">
        <f>C493</f>
        <v>0</v>
      </c>
      <c r="D492" s="5">
        <f>D493</f>
        <v>3866000</v>
      </c>
      <c r="E492" s="5">
        <f t="shared" si="112"/>
        <v>0</v>
      </c>
      <c r="F492" s="5">
        <f>F493</f>
        <v>3866000</v>
      </c>
      <c r="G492" s="5">
        <f t="shared" si="123"/>
        <v>0</v>
      </c>
      <c r="H492" s="5">
        <f t="shared" si="123"/>
        <v>0</v>
      </c>
      <c r="I492" s="5">
        <f t="shared" si="123"/>
        <v>0</v>
      </c>
    </row>
    <row r="493" spans="1:9" ht="12.75">
      <c r="A493" s="7" t="s">
        <v>288</v>
      </c>
      <c r="B493" s="4" t="s">
        <v>289</v>
      </c>
      <c r="C493" s="5"/>
      <c r="D493" s="5">
        <v>3866000</v>
      </c>
      <c r="E493" s="5">
        <f t="shared" si="112"/>
        <v>0</v>
      </c>
      <c r="F493" s="5">
        <v>3866000</v>
      </c>
      <c r="G493" s="5">
        <v>0</v>
      </c>
      <c r="H493" s="5">
        <v>0</v>
      </c>
      <c r="I493" s="5">
        <v>0</v>
      </c>
    </row>
    <row r="494" spans="1:9" ht="12.75">
      <c r="A494" s="7" t="s">
        <v>99</v>
      </c>
      <c r="B494" s="4" t="s">
        <v>100</v>
      </c>
      <c r="C494" s="5">
        <f aca="true" t="shared" si="124" ref="C494:I496">C495</f>
        <v>0</v>
      </c>
      <c r="D494" s="5">
        <f t="shared" si="124"/>
        <v>0</v>
      </c>
      <c r="E494" s="5">
        <f t="shared" si="112"/>
        <v>0</v>
      </c>
      <c r="F494" s="5">
        <f t="shared" si="124"/>
        <v>0</v>
      </c>
      <c r="G494" s="5">
        <f t="shared" si="124"/>
        <v>0</v>
      </c>
      <c r="H494" s="5">
        <f t="shared" si="124"/>
        <v>0</v>
      </c>
      <c r="I494" s="5">
        <f t="shared" si="124"/>
        <v>0</v>
      </c>
    </row>
    <row r="495" spans="1:9" ht="12.75">
      <c r="A495" s="7" t="s">
        <v>101</v>
      </c>
      <c r="B495" s="4" t="s">
        <v>102</v>
      </c>
      <c r="C495" s="5">
        <f t="shared" si="124"/>
        <v>0</v>
      </c>
      <c r="D495" s="5">
        <f t="shared" si="124"/>
        <v>0</v>
      </c>
      <c r="E495" s="5">
        <f aca="true" t="shared" si="125" ref="E495:E560">F495-D495</f>
        <v>0</v>
      </c>
      <c r="F495" s="5">
        <f t="shared" si="124"/>
        <v>0</v>
      </c>
      <c r="G495" s="5">
        <f t="shared" si="124"/>
        <v>0</v>
      </c>
      <c r="H495" s="5">
        <f t="shared" si="124"/>
        <v>0</v>
      </c>
      <c r="I495" s="5">
        <f t="shared" si="124"/>
        <v>0</v>
      </c>
    </row>
    <row r="496" spans="1:9" ht="12.75">
      <c r="A496" s="7" t="s">
        <v>103</v>
      </c>
      <c r="B496" s="4" t="s">
        <v>104</v>
      </c>
      <c r="C496" s="5">
        <f t="shared" si="124"/>
        <v>0</v>
      </c>
      <c r="D496" s="5">
        <f t="shared" si="124"/>
        <v>0</v>
      </c>
      <c r="E496" s="5">
        <f t="shared" si="125"/>
        <v>0</v>
      </c>
      <c r="F496" s="5">
        <f t="shared" si="124"/>
        <v>0</v>
      </c>
      <c r="G496" s="5">
        <f t="shared" si="124"/>
        <v>0</v>
      </c>
      <c r="H496" s="5">
        <f t="shared" si="124"/>
        <v>0</v>
      </c>
      <c r="I496" s="5">
        <f t="shared" si="124"/>
        <v>0</v>
      </c>
    </row>
    <row r="497" spans="1:9" ht="12.75">
      <c r="A497" s="7" t="s">
        <v>111</v>
      </c>
      <c r="B497" s="4" t="s">
        <v>112</v>
      </c>
      <c r="C497" s="5"/>
      <c r="D497" s="5"/>
      <c r="E497" s="5">
        <f t="shared" si="125"/>
        <v>0</v>
      </c>
      <c r="F497" s="5"/>
      <c r="G497" s="5"/>
      <c r="H497" s="5"/>
      <c r="I497" s="5"/>
    </row>
    <row r="498" spans="1:9" ht="12.75">
      <c r="A498" s="7" t="s">
        <v>320</v>
      </c>
      <c r="B498" s="4" t="s">
        <v>321</v>
      </c>
      <c r="C498" s="5">
        <f>C499</f>
        <v>0</v>
      </c>
      <c r="D498" s="5">
        <f>D499</f>
        <v>19584000</v>
      </c>
      <c r="E498" s="5">
        <f t="shared" si="125"/>
        <v>0</v>
      </c>
      <c r="F498" s="5">
        <f>F499</f>
        <v>19584000</v>
      </c>
      <c r="G498" s="5">
        <f>G499</f>
        <v>1049000</v>
      </c>
      <c r="H498" s="5">
        <f>H499</f>
        <v>1064000</v>
      </c>
      <c r="I498" s="5">
        <f>I499</f>
        <v>1076000</v>
      </c>
    </row>
    <row r="499" spans="1:9" ht="12.75">
      <c r="A499" s="7" t="s">
        <v>275</v>
      </c>
      <c r="B499" s="4" t="s">
        <v>90</v>
      </c>
      <c r="C499" s="5">
        <f>C500+C503+C506+C511</f>
        <v>0</v>
      </c>
      <c r="D499" s="5">
        <f>D500+D503+D506+D511</f>
        <v>19584000</v>
      </c>
      <c r="E499" s="5">
        <f t="shared" si="125"/>
        <v>0</v>
      </c>
      <c r="F499" s="5">
        <f>F500+F503+F506+F511</f>
        <v>19584000</v>
      </c>
      <c r="G499" s="5">
        <f>G500+G503+G506+G511</f>
        <v>1049000</v>
      </c>
      <c r="H499" s="5">
        <f>H500+H503+H506+H511</f>
        <v>1064000</v>
      </c>
      <c r="I499" s="5">
        <f>I500+I503+I506+I511</f>
        <v>1076000</v>
      </c>
    </row>
    <row r="500" spans="1:9" ht="12.75">
      <c r="A500" s="7" t="s">
        <v>276</v>
      </c>
      <c r="B500" s="4" t="s">
        <v>277</v>
      </c>
      <c r="C500" s="5">
        <f>C501</f>
        <v>0</v>
      </c>
      <c r="D500" s="5">
        <f>D501</f>
        <v>1046000</v>
      </c>
      <c r="E500" s="5">
        <f t="shared" si="125"/>
        <v>0</v>
      </c>
      <c r="F500" s="5">
        <f>F501</f>
        <v>1046000</v>
      </c>
      <c r="G500" s="5">
        <f aca="true" t="shared" si="126" ref="G500:I501">G501</f>
        <v>0</v>
      </c>
      <c r="H500" s="5">
        <f t="shared" si="126"/>
        <v>0</v>
      </c>
      <c r="I500" s="5">
        <f t="shared" si="126"/>
        <v>0</v>
      </c>
    </row>
    <row r="501" spans="1:9" ht="12.75">
      <c r="A501" s="7" t="s">
        <v>278</v>
      </c>
      <c r="B501" s="4" t="s">
        <v>279</v>
      </c>
      <c r="C501" s="5">
        <f>C502</f>
        <v>0</v>
      </c>
      <c r="D501" s="5">
        <f>D502</f>
        <v>1046000</v>
      </c>
      <c r="E501" s="5">
        <f t="shared" si="125"/>
        <v>0</v>
      </c>
      <c r="F501" s="5">
        <f>F502</f>
        <v>1046000</v>
      </c>
      <c r="G501" s="5">
        <f t="shared" si="126"/>
        <v>0</v>
      </c>
      <c r="H501" s="5">
        <f t="shared" si="126"/>
        <v>0</v>
      </c>
      <c r="I501" s="5">
        <f t="shared" si="126"/>
        <v>0</v>
      </c>
    </row>
    <row r="502" spans="1:9" ht="12.75">
      <c r="A502" s="7" t="s">
        <v>282</v>
      </c>
      <c r="B502" s="4" t="s">
        <v>283</v>
      </c>
      <c r="C502" s="5"/>
      <c r="D502" s="5">
        <v>1046000</v>
      </c>
      <c r="E502" s="5">
        <f t="shared" si="125"/>
        <v>0</v>
      </c>
      <c r="F502" s="5">
        <v>1046000</v>
      </c>
      <c r="G502" s="5"/>
      <c r="H502" s="5"/>
      <c r="I502" s="5"/>
    </row>
    <row r="503" spans="1:9" ht="25.5">
      <c r="A503" s="7" t="s">
        <v>292</v>
      </c>
      <c r="B503" s="4" t="s">
        <v>293</v>
      </c>
      <c r="C503" s="5">
        <f>C504</f>
        <v>0</v>
      </c>
      <c r="D503" s="5">
        <f>D504</f>
        <v>1949000</v>
      </c>
      <c r="E503" s="5">
        <f t="shared" si="125"/>
        <v>0</v>
      </c>
      <c r="F503" s="5">
        <f>F504</f>
        <v>1949000</v>
      </c>
      <c r="G503" s="5">
        <f aca="true" t="shared" si="127" ref="G503:I504">G504</f>
        <v>0</v>
      </c>
      <c r="H503" s="5">
        <f t="shared" si="127"/>
        <v>0</v>
      </c>
      <c r="I503" s="5">
        <f t="shared" si="127"/>
        <v>0</v>
      </c>
    </row>
    <row r="504" spans="1:9" ht="12.75">
      <c r="A504" s="7" t="s">
        <v>294</v>
      </c>
      <c r="B504" s="4" t="s">
        <v>295</v>
      </c>
      <c r="C504" s="5">
        <f>C505</f>
        <v>0</v>
      </c>
      <c r="D504" s="5">
        <f>D505</f>
        <v>1949000</v>
      </c>
      <c r="E504" s="5">
        <f t="shared" si="125"/>
        <v>0</v>
      </c>
      <c r="F504" s="5">
        <f>F505</f>
        <v>1949000</v>
      </c>
      <c r="G504" s="5">
        <f t="shared" si="127"/>
        <v>0</v>
      </c>
      <c r="H504" s="5">
        <f t="shared" si="127"/>
        <v>0</v>
      </c>
      <c r="I504" s="5">
        <f t="shared" si="127"/>
        <v>0</v>
      </c>
    </row>
    <row r="505" spans="1:9" ht="12.75">
      <c r="A505" s="7" t="s">
        <v>296</v>
      </c>
      <c r="B505" s="4" t="s">
        <v>297</v>
      </c>
      <c r="C505" s="5"/>
      <c r="D505" s="5">
        <v>1949000</v>
      </c>
      <c r="E505" s="5">
        <f t="shared" si="125"/>
        <v>0</v>
      </c>
      <c r="F505" s="5">
        <v>1949000</v>
      </c>
      <c r="G505" s="5"/>
      <c r="H505" s="5"/>
      <c r="I505" s="5"/>
    </row>
    <row r="506" spans="1:9" ht="25.5">
      <c r="A506" s="7" t="s">
        <v>91</v>
      </c>
      <c r="B506" s="4" t="s">
        <v>92</v>
      </c>
      <c r="C506" s="5">
        <f>C507</f>
        <v>0</v>
      </c>
      <c r="D506" s="5">
        <f>D507</f>
        <v>13541000</v>
      </c>
      <c r="E506" s="5">
        <f t="shared" si="125"/>
        <v>0</v>
      </c>
      <c r="F506" s="5">
        <f>F507</f>
        <v>13541000</v>
      </c>
      <c r="G506" s="5">
        <f>G507</f>
        <v>0</v>
      </c>
      <c r="H506" s="5">
        <f>H507</f>
        <v>0</v>
      </c>
      <c r="I506" s="5">
        <f>I507</f>
        <v>0</v>
      </c>
    </row>
    <row r="507" spans="1:9" ht="12.75">
      <c r="A507" s="7" t="s">
        <v>93</v>
      </c>
      <c r="B507" s="4" t="s">
        <v>94</v>
      </c>
      <c r="C507" s="5">
        <f>C508+C509+C510</f>
        <v>0</v>
      </c>
      <c r="D507" s="5">
        <f>D508+D509+D510</f>
        <v>13541000</v>
      </c>
      <c r="E507" s="5">
        <f t="shared" si="125"/>
        <v>0</v>
      </c>
      <c r="F507" s="5">
        <f>F508+F509+F510</f>
        <v>13541000</v>
      </c>
      <c r="G507" s="5">
        <f>G508+G509+G510</f>
        <v>0</v>
      </c>
      <c r="H507" s="5">
        <f>H508+H509+H510</f>
        <v>0</v>
      </c>
      <c r="I507" s="5">
        <f>I508+I509+I510</f>
        <v>0</v>
      </c>
    </row>
    <row r="508" spans="1:9" ht="12.75">
      <c r="A508" s="7" t="s">
        <v>95</v>
      </c>
      <c r="B508" s="4" t="s">
        <v>96</v>
      </c>
      <c r="C508" s="5"/>
      <c r="D508" s="5">
        <v>1733000</v>
      </c>
      <c r="E508" s="5">
        <f t="shared" si="125"/>
        <v>0</v>
      </c>
      <c r="F508" s="5">
        <v>1733000</v>
      </c>
      <c r="G508" s="5"/>
      <c r="H508" s="5"/>
      <c r="I508" s="5"/>
    </row>
    <row r="509" spans="1:9" ht="12.75">
      <c r="A509" s="7" t="s">
        <v>97</v>
      </c>
      <c r="B509" s="4" t="s">
        <v>98</v>
      </c>
      <c r="C509" s="5"/>
      <c r="D509" s="5">
        <v>9814000</v>
      </c>
      <c r="E509" s="5">
        <f t="shared" si="125"/>
        <v>0</v>
      </c>
      <c r="F509" s="5">
        <v>9814000</v>
      </c>
      <c r="G509" s="5"/>
      <c r="H509" s="5"/>
      <c r="I509" s="5"/>
    </row>
    <row r="510" spans="1:9" ht="12.75">
      <c r="A510" s="7" t="s">
        <v>296</v>
      </c>
      <c r="B510" s="4" t="s">
        <v>298</v>
      </c>
      <c r="C510" s="5"/>
      <c r="D510" s="5">
        <v>1994000</v>
      </c>
      <c r="E510" s="5">
        <f t="shared" si="125"/>
        <v>0</v>
      </c>
      <c r="F510" s="5">
        <v>1994000</v>
      </c>
      <c r="G510" s="5"/>
      <c r="H510" s="5"/>
      <c r="I510" s="5"/>
    </row>
    <row r="511" spans="1:9" ht="12.75">
      <c r="A511" s="7" t="s">
        <v>99</v>
      </c>
      <c r="B511" s="4" t="s">
        <v>100</v>
      </c>
      <c r="C511" s="5">
        <f aca="true" t="shared" si="128" ref="C511:I513">C512</f>
        <v>0</v>
      </c>
      <c r="D511" s="5">
        <f t="shared" si="128"/>
        <v>3048000</v>
      </c>
      <c r="E511" s="5">
        <f t="shared" si="125"/>
        <v>0</v>
      </c>
      <c r="F511" s="5">
        <f t="shared" si="128"/>
        <v>3048000</v>
      </c>
      <c r="G511" s="5">
        <f t="shared" si="128"/>
        <v>1049000</v>
      </c>
      <c r="H511" s="5">
        <f t="shared" si="128"/>
        <v>1064000</v>
      </c>
      <c r="I511" s="5">
        <f t="shared" si="128"/>
        <v>1076000</v>
      </c>
    </row>
    <row r="512" spans="1:9" ht="12.75">
      <c r="A512" s="7" t="s">
        <v>101</v>
      </c>
      <c r="B512" s="4" t="s">
        <v>102</v>
      </c>
      <c r="C512" s="5">
        <f t="shared" si="128"/>
        <v>0</v>
      </c>
      <c r="D512" s="5">
        <f t="shared" si="128"/>
        <v>3048000</v>
      </c>
      <c r="E512" s="5">
        <f t="shared" si="125"/>
        <v>0</v>
      </c>
      <c r="F512" s="5">
        <f t="shared" si="128"/>
        <v>3048000</v>
      </c>
      <c r="G512" s="5">
        <f t="shared" si="128"/>
        <v>1049000</v>
      </c>
      <c r="H512" s="5">
        <f t="shared" si="128"/>
        <v>1064000</v>
      </c>
      <c r="I512" s="5">
        <f t="shared" si="128"/>
        <v>1076000</v>
      </c>
    </row>
    <row r="513" spans="1:9" ht="12.75">
      <c r="A513" s="7" t="s">
        <v>103</v>
      </c>
      <c r="B513" s="4" t="s">
        <v>104</v>
      </c>
      <c r="C513" s="5">
        <f t="shared" si="128"/>
        <v>0</v>
      </c>
      <c r="D513" s="5">
        <f t="shared" si="128"/>
        <v>3048000</v>
      </c>
      <c r="E513" s="5">
        <f t="shared" si="125"/>
        <v>0</v>
      </c>
      <c r="F513" s="5">
        <f t="shared" si="128"/>
        <v>3048000</v>
      </c>
      <c r="G513" s="5">
        <f t="shared" si="128"/>
        <v>1049000</v>
      </c>
      <c r="H513" s="5">
        <f t="shared" si="128"/>
        <v>1064000</v>
      </c>
      <c r="I513" s="5">
        <f t="shared" si="128"/>
        <v>1076000</v>
      </c>
    </row>
    <row r="514" spans="1:9" ht="12.75">
      <c r="A514" s="7" t="s">
        <v>111</v>
      </c>
      <c r="B514" s="4" t="s">
        <v>112</v>
      </c>
      <c r="C514" s="5"/>
      <c r="D514" s="5">
        <v>3048000</v>
      </c>
      <c r="E514" s="5">
        <f t="shared" si="125"/>
        <v>0</v>
      </c>
      <c r="F514" s="5">
        <v>3048000</v>
      </c>
      <c r="G514" s="5">
        <v>1049000</v>
      </c>
      <c r="H514" s="5">
        <v>1064000</v>
      </c>
      <c r="I514" s="5">
        <v>1076000</v>
      </c>
    </row>
    <row r="515" spans="1:9" ht="25.5">
      <c r="A515" s="7" t="s">
        <v>346</v>
      </c>
      <c r="B515" s="4" t="s">
        <v>323</v>
      </c>
      <c r="C515" s="5">
        <f>C516</f>
        <v>0</v>
      </c>
      <c r="D515" s="5">
        <f>D516</f>
        <v>3438000</v>
      </c>
      <c r="E515" s="5">
        <f t="shared" si="125"/>
        <v>0</v>
      </c>
      <c r="F515" s="5">
        <f>F516</f>
        <v>3438000</v>
      </c>
      <c r="G515" s="5">
        <f>G516</f>
        <v>2530000</v>
      </c>
      <c r="H515" s="5">
        <f>H516</f>
        <v>2530000</v>
      </c>
      <c r="I515" s="5">
        <f>I516</f>
        <v>2530000</v>
      </c>
    </row>
    <row r="516" spans="1:9" ht="12.75">
      <c r="A516" s="7" t="s">
        <v>275</v>
      </c>
      <c r="B516" s="4" t="s">
        <v>90</v>
      </c>
      <c r="C516" s="5">
        <f>C517+C521</f>
        <v>0</v>
      </c>
      <c r="D516" s="5">
        <f>D517+D521</f>
        <v>3438000</v>
      </c>
      <c r="E516" s="5">
        <f t="shared" si="125"/>
        <v>0</v>
      </c>
      <c r="F516" s="5">
        <f>F517+F521</f>
        <v>3438000</v>
      </c>
      <c r="G516" s="5">
        <f>G517+G521</f>
        <v>2530000</v>
      </c>
      <c r="H516" s="5">
        <f>H517+H521</f>
        <v>2530000</v>
      </c>
      <c r="I516" s="5">
        <f>I517+I521</f>
        <v>2530000</v>
      </c>
    </row>
    <row r="517" spans="1:9" ht="25.5">
      <c r="A517" s="7" t="s">
        <v>91</v>
      </c>
      <c r="B517" s="4" t="s">
        <v>92</v>
      </c>
      <c r="C517" s="5">
        <f>C518</f>
        <v>0</v>
      </c>
      <c r="D517" s="5">
        <f>D518</f>
        <v>1475000</v>
      </c>
      <c r="E517" s="5">
        <f t="shared" si="125"/>
        <v>0</v>
      </c>
      <c r="F517" s="5">
        <f>F518</f>
        <v>1475000</v>
      </c>
      <c r="G517" s="5">
        <f>G518</f>
        <v>0</v>
      </c>
      <c r="H517" s="5">
        <f>H518</f>
        <v>0</v>
      </c>
      <c r="I517" s="5">
        <f>I518</f>
        <v>0</v>
      </c>
    </row>
    <row r="518" spans="1:9" ht="12.75">
      <c r="A518" s="7" t="s">
        <v>299</v>
      </c>
      <c r="B518" s="4" t="s">
        <v>300</v>
      </c>
      <c r="C518" s="5">
        <f>C519+C520</f>
        <v>0</v>
      </c>
      <c r="D518" s="5">
        <f>D519+D520</f>
        <v>1475000</v>
      </c>
      <c r="E518" s="5">
        <f t="shared" si="125"/>
        <v>0</v>
      </c>
      <c r="F518" s="5">
        <f>F519+F520</f>
        <v>1475000</v>
      </c>
      <c r="G518" s="5">
        <f>G519+G520</f>
        <v>0</v>
      </c>
      <c r="H518" s="5">
        <f>H519+H520</f>
        <v>0</v>
      </c>
      <c r="I518" s="5">
        <f>I519+I520</f>
        <v>0</v>
      </c>
    </row>
    <row r="519" spans="1:9" ht="12.75">
      <c r="A519" s="7" t="s">
        <v>95</v>
      </c>
      <c r="B519" s="4" t="s">
        <v>301</v>
      </c>
      <c r="C519" s="5"/>
      <c r="D519" s="5">
        <v>230000</v>
      </c>
      <c r="E519" s="5">
        <f t="shared" si="125"/>
        <v>0</v>
      </c>
      <c r="F519" s="5">
        <v>230000</v>
      </c>
      <c r="G519" s="5"/>
      <c r="H519" s="5"/>
      <c r="I519" s="5"/>
    </row>
    <row r="520" spans="1:9" ht="12.75">
      <c r="A520" s="7" t="s">
        <v>97</v>
      </c>
      <c r="B520" s="4" t="s">
        <v>302</v>
      </c>
      <c r="C520" s="5"/>
      <c r="D520" s="5">
        <v>1245000</v>
      </c>
      <c r="E520" s="5">
        <f t="shared" si="125"/>
        <v>0</v>
      </c>
      <c r="F520" s="5">
        <v>1245000</v>
      </c>
      <c r="G520" s="5"/>
      <c r="H520" s="5"/>
      <c r="I520" s="5"/>
    </row>
    <row r="521" spans="1:9" ht="12.75">
      <c r="A521" s="7" t="s">
        <v>99</v>
      </c>
      <c r="B521" s="4" t="s">
        <v>100</v>
      </c>
      <c r="C521" s="5">
        <f>C522</f>
        <v>0</v>
      </c>
      <c r="D521" s="5">
        <f>D522</f>
        <v>1963000</v>
      </c>
      <c r="E521" s="5">
        <f t="shared" si="125"/>
        <v>0</v>
      </c>
      <c r="F521" s="5">
        <f>F522</f>
        <v>1963000</v>
      </c>
      <c r="G521" s="5">
        <f aca="true" t="shared" si="129" ref="G521:I522">G522</f>
        <v>2530000</v>
      </c>
      <c r="H521" s="5">
        <f t="shared" si="129"/>
        <v>2530000</v>
      </c>
      <c r="I521" s="5">
        <f t="shared" si="129"/>
        <v>2530000</v>
      </c>
    </row>
    <row r="522" spans="1:9" ht="12.75">
      <c r="A522" s="7" t="s">
        <v>101</v>
      </c>
      <c r="B522" s="4" t="s">
        <v>102</v>
      </c>
      <c r="C522" s="5">
        <f>C523</f>
        <v>0</v>
      </c>
      <c r="D522" s="5">
        <f>D523</f>
        <v>1963000</v>
      </c>
      <c r="E522" s="5">
        <f t="shared" si="125"/>
        <v>0</v>
      </c>
      <c r="F522" s="5">
        <f>F523</f>
        <v>1963000</v>
      </c>
      <c r="G522" s="5">
        <f t="shared" si="129"/>
        <v>2530000</v>
      </c>
      <c r="H522" s="5">
        <f t="shared" si="129"/>
        <v>2530000</v>
      </c>
      <c r="I522" s="5">
        <f t="shared" si="129"/>
        <v>2530000</v>
      </c>
    </row>
    <row r="523" spans="1:9" ht="12.75">
      <c r="A523" s="7" t="s">
        <v>103</v>
      </c>
      <c r="B523" s="4" t="s">
        <v>104</v>
      </c>
      <c r="C523" s="5">
        <f>C524+C525+C526+C527</f>
        <v>0</v>
      </c>
      <c r="D523" s="5">
        <f>D524+D525+D526+D527</f>
        <v>1963000</v>
      </c>
      <c r="E523" s="5">
        <f t="shared" si="125"/>
        <v>0</v>
      </c>
      <c r="F523" s="5">
        <f>F524+F525+F526+F527</f>
        <v>1963000</v>
      </c>
      <c r="G523" s="5">
        <f>G524+G525+G526+G527</f>
        <v>2530000</v>
      </c>
      <c r="H523" s="5">
        <f>H524+H525+H526+H527</f>
        <v>2530000</v>
      </c>
      <c r="I523" s="5">
        <f>I524+I525+I526+I527</f>
        <v>2530000</v>
      </c>
    </row>
    <row r="524" spans="1:9" ht="12.75">
      <c r="A524" s="7" t="s">
        <v>105</v>
      </c>
      <c r="B524" s="4" t="s">
        <v>106</v>
      </c>
      <c r="C524" s="5"/>
      <c r="D524" s="5">
        <v>1963000</v>
      </c>
      <c r="E524" s="5">
        <f t="shared" si="125"/>
        <v>0</v>
      </c>
      <c r="F524" s="5">
        <v>1963000</v>
      </c>
      <c r="G524" s="5"/>
      <c r="H524" s="5"/>
      <c r="I524" s="5"/>
    </row>
    <row r="525" spans="1:9" ht="12.75">
      <c r="A525" s="7" t="s">
        <v>107</v>
      </c>
      <c r="B525" s="4" t="s">
        <v>108</v>
      </c>
      <c r="C525" s="5"/>
      <c r="D525" s="5"/>
      <c r="E525" s="5">
        <f t="shared" si="125"/>
        <v>0</v>
      </c>
      <c r="F525" s="5"/>
      <c r="G525" s="5"/>
      <c r="H525" s="5"/>
      <c r="I525" s="5"/>
    </row>
    <row r="526" spans="1:9" ht="12.75">
      <c r="A526" s="7" t="s">
        <v>109</v>
      </c>
      <c r="B526" s="4" t="s">
        <v>110</v>
      </c>
      <c r="C526" s="5"/>
      <c r="D526" s="5">
        <v>0</v>
      </c>
      <c r="E526" s="5">
        <f t="shared" si="125"/>
        <v>0</v>
      </c>
      <c r="F526" s="5">
        <v>0</v>
      </c>
      <c r="G526" s="5">
        <v>0</v>
      </c>
      <c r="H526" s="5">
        <v>0</v>
      </c>
      <c r="I526" s="5">
        <v>0</v>
      </c>
    </row>
    <row r="527" spans="1:9" ht="12.75">
      <c r="A527" s="7" t="s">
        <v>111</v>
      </c>
      <c r="B527" s="4" t="s">
        <v>112</v>
      </c>
      <c r="C527" s="5"/>
      <c r="D527" s="5"/>
      <c r="E527" s="5">
        <f t="shared" si="125"/>
        <v>0</v>
      </c>
      <c r="F527" s="5"/>
      <c r="G527" s="5">
        <v>2530000</v>
      </c>
      <c r="H527" s="5">
        <v>2530000</v>
      </c>
      <c r="I527" s="5">
        <v>2530000</v>
      </c>
    </row>
    <row r="528" spans="1:9" ht="25.5">
      <c r="A528" s="7" t="s">
        <v>324</v>
      </c>
      <c r="B528" s="4" t="s">
        <v>325</v>
      </c>
      <c r="C528" s="5">
        <f>C529+C534</f>
        <v>0</v>
      </c>
      <c r="D528" s="5">
        <f>D529+D534</f>
        <v>751000</v>
      </c>
      <c r="E528" s="5">
        <f t="shared" si="125"/>
        <v>0</v>
      </c>
      <c r="F528" s="5">
        <f>F529+F534</f>
        <v>751000</v>
      </c>
      <c r="G528" s="5">
        <f>G529+G534</f>
        <v>0</v>
      </c>
      <c r="H528" s="5">
        <f>H529+H534</f>
        <v>0</v>
      </c>
      <c r="I528" s="5">
        <f>I529+I534</f>
        <v>0</v>
      </c>
    </row>
    <row r="529" spans="1:9" ht="12.75">
      <c r="A529" s="7" t="s">
        <v>326</v>
      </c>
      <c r="B529" s="4" t="s">
        <v>327</v>
      </c>
      <c r="C529" s="5">
        <f aca="true" t="shared" si="130" ref="C529:I532">C530</f>
        <v>0</v>
      </c>
      <c r="D529" s="5">
        <f t="shared" si="130"/>
        <v>751000</v>
      </c>
      <c r="E529" s="5">
        <f t="shared" si="125"/>
        <v>0</v>
      </c>
      <c r="F529" s="5">
        <f t="shared" si="130"/>
        <v>751000</v>
      </c>
      <c r="G529" s="5">
        <f t="shared" si="130"/>
        <v>0</v>
      </c>
      <c r="H529" s="5">
        <f t="shared" si="130"/>
        <v>0</v>
      </c>
      <c r="I529" s="5">
        <f t="shared" si="130"/>
        <v>0</v>
      </c>
    </row>
    <row r="530" spans="1:9" ht="12.75">
      <c r="A530" s="7" t="s">
        <v>275</v>
      </c>
      <c r="B530" s="4" t="s">
        <v>90</v>
      </c>
      <c r="C530" s="5">
        <f t="shared" si="130"/>
        <v>0</v>
      </c>
      <c r="D530" s="5">
        <f t="shared" si="130"/>
        <v>751000</v>
      </c>
      <c r="E530" s="5">
        <f t="shared" si="125"/>
        <v>0</v>
      </c>
      <c r="F530" s="5">
        <f t="shared" si="130"/>
        <v>751000</v>
      </c>
      <c r="G530" s="5">
        <f t="shared" si="130"/>
        <v>0</v>
      </c>
      <c r="H530" s="5">
        <f t="shared" si="130"/>
        <v>0</v>
      </c>
      <c r="I530" s="5">
        <f t="shared" si="130"/>
        <v>0</v>
      </c>
    </row>
    <row r="531" spans="1:9" ht="12.75">
      <c r="A531" s="7" t="s">
        <v>284</v>
      </c>
      <c r="B531" s="4" t="s">
        <v>285</v>
      </c>
      <c r="C531" s="5">
        <f t="shared" si="130"/>
        <v>0</v>
      </c>
      <c r="D531" s="5">
        <f t="shared" si="130"/>
        <v>751000</v>
      </c>
      <c r="E531" s="5">
        <f t="shared" si="125"/>
        <v>0</v>
      </c>
      <c r="F531" s="5">
        <f t="shared" si="130"/>
        <v>751000</v>
      </c>
      <c r="G531" s="5">
        <f t="shared" si="130"/>
        <v>0</v>
      </c>
      <c r="H531" s="5">
        <f t="shared" si="130"/>
        <v>0</v>
      </c>
      <c r="I531" s="5">
        <f t="shared" si="130"/>
        <v>0</v>
      </c>
    </row>
    <row r="532" spans="1:9" ht="25.5">
      <c r="A532" s="7" t="s">
        <v>286</v>
      </c>
      <c r="B532" s="4" t="s">
        <v>287</v>
      </c>
      <c r="C532" s="5">
        <f t="shared" si="130"/>
        <v>0</v>
      </c>
      <c r="D532" s="5">
        <f t="shared" si="130"/>
        <v>751000</v>
      </c>
      <c r="E532" s="5">
        <f t="shared" si="125"/>
        <v>0</v>
      </c>
      <c r="F532" s="5">
        <f t="shared" si="130"/>
        <v>751000</v>
      </c>
      <c r="G532" s="5">
        <f t="shared" si="130"/>
        <v>0</v>
      </c>
      <c r="H532" s="5">
        <f t="shared" si="130"/>
        <v>0</v>
      </c>
      <c r="I532" s="5">
        <f t="shared" si="130"/>
        <v>0</v>
      </c>
    </row>
    <row r="533" spans="1:9" ht="12.75">
      <c r="A533" s="7" t="s">
        <v>288</v>
      </c>
      <c r="B533" s="4" t="s">
        <v>289</v>
      </c>
      <c r="C533" s="5"/>
      <c r="D533" s="5">
        <v>751000</v>
      </c>
      <c r="E533" s="5">
        <f t="shared" si="125"/>
        <v>0</v>
      </c>
      <c r="F533" s="5">
        <v>751000</v>
      </c>
      <c r="G533" s="5"/>
      <c r="H533" s="5"/>
      <c r="I533" s="5"/>
    </row>
    <row r="534" spans="1:9" ht="12.75">
      <c r="A534" s="7" t="s">
        <v>328</v>
      </c>
      <c r="B534" s="4" t="s">
        <v>329</v>
      </c>
      <c r="C534" s="5">
        <f>C535</f>
        <v>0</v>
      </c>
      <c r="D534" s="5">
        <f>D535</f>
        <v>0</v>
      </c>
      <c r="E534" s="5">
        <f t="shared" si="125"/>
        <v>0</v>
      </c>
      <c r="F534" s="5">
        <f>F535</f>
        <v>0</v>
      </c>
      <c r="G534" s="5">
        <f>G535</f>
        <v>0</v>
      </c>
      <c r="H534" s="5">
        <f>H535</f>
        <v>0</v>
      </c>
      <c r="I534" s="5">
        <f>I535</f>
        <v>0</v>
      </c>
    </row>
    <row r="535" spans="1:9" ht="12.75">
      <c r="A535" s="7" t="s">
        <v>275</v>
      </c>
      <c r="B535" s="4" t="s">
        <v>90</v>
      </c>
      <c r="C535" s="5">
        <f>C536+C539</f>
        <v>0</v>
      </c>
      <c r="D535" s="5">
        <f>D536+D539</f>
        <v>0</v>
      </c>
      <c r="E535" s="5">
        <f t="shared" si="125"/>
        <v>0</v>
      </c>
      <c r="F535" s="5">
        <f>F536+F539</f>
        <v>0</v>
      </c>
      <c r="G535" s="5">
        <f>G536+G539</f>
        <v>0</v>
      </c>
      <c r="H535" s="5">
        <f>H536+H539</f>
        <v>0</v>
      </c>
      <c r="I535" s="5">
        <f>I536+I539</f>
        <v>0</v>
      </c>
    </row>
    <row r="536" spans="1:9" ht="25.5">
      <c r="A536" s="7" t="s">
        <v>292</v>
      </c>
      <c r="B536" s="4" t="s">
        <v>293</v>
      </c>
      <c r="C536" s="5">
        <f>C537</f>
        <v>0</v>
      </c>
      <c r="D536" s="5">
        <f>D537</f>
        <v>0</v>
      </c>
      <c r="E536" s="5">
        <f t="shared" si="125"/>
        <v>0</v>
      </c>
      <c r="F536" s="5">
        <f>F537</f>
        <v>0</v>
      </c>
      <c r="G536" s="5">
        <f aca="true" t="shared" si="131" ref="G536:I537">G537</f>
        <v>0</v>
      </c>
      <c r="H536" s="5">
        <f t="shared" si="131"/>
        <v>0</v>
      </c>
      <c r="I536" s="5">
        <f t="shared" si="131"/>
        <v>0</v>
      </c>
    </row>
    <row r="537" spans="1:9" ht="12.75">
      <c r="A537" s="7" t="s">
        <v>294</v>
      </c>
      <c r="B537" s="4" t="s">
        <v>295</v>
      </c>
      <c r="C537" s="5">
        <f>C538</f>
        <v>0</v>
      </c>
      <c r="D537" s="5">
        <f>D538</f>
        <v>0</v>
      </c>
      <c r="E537" s="5">
        <f t="shared" si="125"/>
        <v>0</v>
      </c>
      <c r="F537" s="5">
        <f>F538</f>
        <v>0</v>
      </c>
      <c r="G537" s="5">
        <f t="shared" si="131"/>
        <v>0</v>
      </c>
      <c r="H537" s="5">
        <f t="shared" si="131"/>
        <v>0</v>
      </c>
      <c r="I537" s="5">
        <f t="shared" si="131"/>
        <v>0</v>
      </c>
    </row>
    <row r="538" spans="1:9" ht="12.75">
      <c r="A538" s="7" t="s">
        <v>296</v>
      </c>
      <c r="B538" s="4" t="s">
        <v>297</v>
      </c>
      <c r="C538" s="5"/>
      <c r="D538" s="5"/>
      <c r="E538" s="5">
        <f t="shared" si="125"/>
        <v>0</v>
      </c>
      <c r="F538" s="5"/>
      <c r="G538" s="5"/>
      <c r="H538" s="5"/>
      <c r="I538" s="5"/>
    </row>
    <row r="539" spans="1:9" ht="12.75">
      <c r="A539" s="7" t="s">
        <v>99</v>
      </c>
      <c r="B539" s="4" t="s">
        <v>100</v>
      </c>
      <c r="C539" s="5">
        <f aca="true" t="shared" si="132" ref="C539:I540">C540</f>
        <v>0</v>
      </c>
      <c r="D539" s="5">
        <f t="shared" si="132"/>
        <v>0</v>
      </c>
      <c r="E539" s="5">
        <f t="shared" si="125"/>
        <v>0</v>
      </c>
      <c r="F539" s="5">
        <f t="shared" si="132"/>
        <v>0</v>
      </c>
      <c r="G539" s="5">
        <f t="shared" si="132"/>
        <v>0</v>
      </c>
      <c r="H539" s="5">
        <f t="shared" si="132"/>
        <v>0</v>
      </c>
      <c r="I539" s="5">
        <f t="shared" si="132"/>
        <v>0</v>
      </c>
    </row>
    <row r="540" spans="1:9" ht="12.75">
      <c r="A540" s="7" t="s">
        <v>101</v>
      </c>
      <c r="B540" s="4" t="s">
        <v>102</v>
      </c>
      <c r="C540" s="5">
        <f t="shared" si="132"/>
        <v>0</v>
      </c>
      <c r="D540" s="5">
        <f t="shared" si="132"/>
        <v>0</v>
      </c>
      <c r="E540" s="5">
        <f t="shared" si="125"/>
        <v>0</v>
      </c>
      <c r="F540" s="5">
        <f t="shared" si="132"/>
        <v>0</v>
      </c>
      <c r="G540" s="5">
        <f t="shared" si="132"/>
        <v>0</v>
      </c>
      <c r="H540" s="5">
        <f t="shared" si="132"/>
        <v>0</v>
      </c>
      <c r="I540" s="5">
        <f t="shared" si="132"/>
        <v>0</v>
      </c>
    </row>
    <row r="541" spans="1:9" ht="12.75">
      <c r="A541" s="7" t="s">
        <v>103</v>
      </c>
      <c r="B541" s="4" t="s">
        <v>104</v>
      </c>
      <c r="C541" s="5">
        <f aca="true" t="shared" si="133" ref="C541:I541">C543+C542</f>
        <v>0</v>
      </c>
      <c r="D541" s="5">
        <f>D543+D542</f>
        <v>0</v>
      </c>
      <c r="E541" s="5">
        <f t="shared" si="133"/>
        <v>0</v>
      </c>
      <c r="F541" s="5">
        <f>F543+F542</f>
        <v>0</v>
      </c>
      <c r="G541" s="5">
        <f t="shared" si="133"/>
        <v>0</v>
      </c>
      <c r="H541" s="5">
        <f t="shared" si="133"/>
        <v>0</v>
      </c>
      <c r="I541" s="5">
        <f t="shared" si="133"/>
        <v>0</v>
      </c>
    </row>
    <row r="542" spans="1:9" ht="12.75">
      <c r="A542" s="7" t="s">
        <v>107</v>
      </c>
      <c r="B542" s="4" t="s">
        <v>108</v>
      </c>
      <c r="C542" s="5"/>
      <c r="D542" s="5"/>
      <c r="E542" s="5">
        <f t="shared" si="125"/>
        <v>0</v>
      </c>
      <c r="F542" s="5"/>
      <c r="G542" s="5"/>
      <c r="H542" s="5"/>
      <c r="I542" s="5"/>
    </row>
    <row r="543" spans="1:9" ht="12.75">
      <c r="A543" s="7" t="s">
        <v>111</v>
      </c>
      <c r="B543" s="4" t="s">
        <v>112</v>
      </c>
      <c r="C543" s="5"/>
      <c r="D543" s="5"/>
      <c r="E543" s="5">
        <f t="shared" si="125"/>
        <v>0</v>
      </c>
      <c r="F543" s="5"/>
      <c r="G543" s="5"/>
      <c r="H543" s="5"/>
      <c r="I543" s="5"/>
    </row>
    <row r="544" spans="1:9" ht="12.75">
      <c r="A544" s="7" t="s">
        <v>330</v>
      </c>
      <c r="B544" s="4" t="s">
        <v>331</v>
      </c>
      <c r="C544" s="5">
        <f>C545+C564</f>
        <v>0</v>
      </c>
      <c r="D544" s="5">
        <f>D545+D564</f>
        <v>192564000</v>
      </c>
      <c r="E544" s="5">
        <f t="shared" si="125"/>
        <v>-15000</v>
      </c>
      <c r="F544" s="5">
        <f>F545+F564</f>
        <v>192549000</v>
      </c>
      <c r="G544" s="5">
        <f>G545+G564</f>
        <v>44772000</v>
      </c>
      <c r="H544" s="5">
        <f>H545+H564</f>
        <v>44757000</v>
      </c>
      <c r="I544" s="5">
        <f>I545+I564</f>
        <v>44745000</v>
      </c>
    </row>
    <row r="545" spans="1:9" ht="12.75">
      <c r="A545" s="7" t="s">
        <v>353</v>
      </c>
      <c r="B545" s="4" t="s">
        <v>335</v>
      </c>
      <c r="C545" s="5">
        <f>C546</f>
        <v>0</v>
      </c>
      <c r="D545" s="5">
        <f>D546</f>
        <v>192385000</v>
      </c>
      <c r="E545" s="5">
        <f t="shared" si="125"/>
        <v>-15000</v>
      </c>
      <c r="F545" s="5">
        <f>F546</f>
        <v>192370000</v>
      </c>
      <c r="G545" s="5">
        <f>G546</f>
        <v>44772000</v>
      </c>
      <c r="H545" s="5">
        <f>H546</f>
        <v>44757000</v>
      </c>
      <c r="I545" s="5">
        <f>I546</f>
        <v>44745000</v>
      </c>
    </row>
    <row r="546" spans="1:9" ht="12.75">
      <c r="A546" s="7" t="s">
        <v>275</v>
      </c>
      <c r="B546" s="4" t="s">
        <v>90</v>
      </c>
      <c r="C546" s="5">
        <f>C547+C550+C554+C559</f>
        <v>0</v>
      </c>
      <c r="D546" s="5">
        <f>D547+D550+D554+D559</f>
        <v>192385000</v>
      </c>
      <c r="E546" s="5">
        <f t="shared" si="125"/>
        <v>-15000</v>
      </c>
      <c r="F546" s="5">
        <f>F547+F550+F554+F559</f>
        <v>192370000</v>
      </c>
      <c r="G546" s="5">
        <f>G547+G550+G554+G559</f>
        <v>44772000</v>
      </c>
      <c r="H546" s="5">
        <f>H547+H550+H554+H559</f>
        <v>44757000</v>
      </c>
      <c r="I546" s="5">
        <f>I547+I550+I554+I559</f>
        <v>44745000</v>
      </c>
    </row>
    <row r="547" spans="1:9" ht="12.75">
      <c r="A547" s="7" t="s">
        <v>276</v>
      </c>
      <c r="B547" s="4" t="s">
        <v>277</v>
      </c>
      <c r="C547" s="5">
        <f>C548</f>
        <v>0</v>
      </c>
      <c r="D547" s="5">
        <f>D548</f>
        <v>0</v>
      </c>
      <c r="E547" s="5">
        <f t="shared" si="125"/>
        <v>0</v>
      </c>
      <c r="F547" s="5">
        <f>F548</f>
        <v>0</v>
      </c>
      <c r="G547" s="5">
        <f aca="true" t="shared" si="134" ref="G547:I548">G548</f>
        <v>0</v>
      </c>
      <c r="H547" s="5">
        <f t="shared" si="134"/>
        <v>0</v>
      </c>
      <c r="I547" s="5">
        <f t="shared" si="134"/>
        <v>0</v>
      </c>
    </row>
    <row r="548" spans="1:9" ht="12.75">
      <c r="A548" s="7" t="s">
        <v>278</v>
      </c>
      <c r="B548" s="4" t="s">
        <v>279</v>
      </c>
      <c r="C548" s="5">
        <f>C549</f>
        <v>0</v>
      </c>
      <c r="D548" s="5">
        <f>D549</f>
        <v>0</v>
      </c>
      <c r="E548" s="5">
        <f t="shared" si="125"/>
        <v>0</v>
      </c>
      <c r="F548" s="5">
        <f>F549</f>
        <v>0</v>
      </c>
      <c r="G548" s="5">
        <f t="shared" si="134"/>
        <v>0</v>
      </c>
      <c r="H548" s="5">
        <f t="shared" si="134"/>
        <v>0</v>
      </c>
      <c r="I548" s="5">
        <f t="shared" si="134"/>
        <v>0</v>
      </c>
    </row>
    <row r="549" spans="1:9" ht="12.75">
      <c r="A549" s="7" t="s">
        <v>282</v>
      </c>
      <c r="B549" s="4" t="s">
        <v>283</v>
      </c>
      <c r="C549" s="5"/>
      <c r="D549" s="5"/>
      <c r="E549" s="5">
        <f t="shared" si="125"/>
        <v>0</v>
      </c>
      <c r="F549" s="5"/>
      <c r="G549" s="5"/>
      <c r="H549" s="5"/>
      <c r="I549" s="5"/>
    </row>
    <row r="550" spans="1:9" ht="12.75">
      <c r="A550" s="7" t="s">
        <v>284</v>
      </c>
      <c r="B550" s="4" t="s">
        <v>285</v>
      </c>
      <c r="C550" s="5">
        <f>C551</f>
        <v>0</v>
      </c>
      <c r="D550" s="5">
        <f>D551</f>
        <v>22681000</v>
      </c>
      <c r="E550" s="5">
        <f t="shared" si="125"/>
        <v>-278000</v>
      </c>
      <c r="F550" s="5">
        <f>F551</f>
        <v>22403000</v>
      </c>
      <c r="G550" s="5">
        <f>G551</f>
        <v>0</v>
      </c>
      <c r="H550" s="5">
        <f>H551</f>
        <v>0</v>
      </c>
      <c r="I550" s="5">
        <f>I551</f>
        <v>0</v>
      </c>
    </row>
    <row r="551" spans="1:9" ht="25.5">
      <c r="A551" s="7" t="s">
        <v>286</v>
      </c>
      <c r="B551" s="4" t="s">
        <v>287</v>
      </c>
      <c r="C551" s="5">
        <f>C553+C552</f>
        <v>0</v>
      </c>
      <c r="D551" s="5">
        <f>D553+D552</f>
        <v>22681000</v>
      </c>
      <c r="E551" s="5">
        <f t="shared" si="125"/>
        <v>-278000</v>
      </c>
      <c r="F551" s="5">
        <f>F553+F552</f>
        <v>22403000</v>
      </c>
      <c r="G551" s="5">
        <f>G553+G552</f>
        <v>0</v>
      </c>
      <c r="H551" s="5">
        <f>H553+H552</f>
        <v>0</v>
      </c>
      <c r="I551" s="5">
        <f>I553+I552</f>
        <v>0</v>
      </c>
    </row>
    <row r="552" spans="1:9" ht="12.75">
      <c r="A552" s="7" t="s">
        <v>288</v>
      </c>
      <c r="B552" s="4" t="s">
        <v>289</v>
      </c>
      <c r="C552" s="5"/>
      <c r="D552" s="5">
        <v>8032000</v>
      </c>
      <c r="E552" s="5">
        <f t="shared" si="125"/>
        <v>-278000</v>
      </c>
      <c r="F552" s="5">
        <v>7754000</v>
      </c>
      <c r="G552" s="5">
        <v>0</v>
      </c>
      <c r="H552" s="5">
        <v>0</v>
      </c>
      <c r="I552" s="5">
        <v>0</v>
      </c>
    </row>
    <row r="553" spans="1:9" ht="12.75">
      <c r="A553" s="7" t="s">
        <v>290</v>
      </c>
      <c r="B553" s="4" t="s">
        <v>291</v>
      </c>
      <c r="C553" s="5"/>
      <c r="D553" s="5">
        <v>14649000</v>
      </c>
      <c r="E553" s="5">
        <f t="shared" si="125"/>
        <v>0</v>
      </c>
      <c r="F553" s="5">
        <v>14649000</v>
      </c>
      <c r="G553" s="5"/>
      <c r="H553" s="5"/>
      <c r="I553" s="5"/>
    </row>
    <row r="554" spans="1:9" ht="25.5">
      <c r="A554" s="7" t="s">
        <v>91</v>
      </c>
      <c r="B554" s="4" t="s">
        <v>92</v>
      </c>
      <c r="C554" s="5">
        <f aca="true" t="shared" si="135" ref="C554:I554">C555</f>
        <v>0</v>
      </c>
      <c r="D554" s="5">
        <f t="shared" si="135"/>
        <v>104222000</v>
      </c>
      <c r="E554" s="5">
        <f t="shared" si="135"/>
        <v>0</v>
      </c>
      <c r="F554" s="5">
        <f t="shared" si="135"/>
        <v>104222000</v>
      </c>
      <c r="G554" s="5">
        <f t="shared" si="135"/>
        <v>0</v>
      </c>
      <c r="H554" s="5">
        <f t="shared" si="135"/>
        <v>0</v>
      </c>
      <c r="I554" s="5">
        <f t="shared" si="135"/>
        <v>0</v>
      </c>
    </row>
    <row r="555" spans="1:9" ht="12.75">
      <c r="A555" s="7" t="s">
        <v>93</v>
      </c>
      <c r="B555" s="4" t="s">
        <v>94</v>
      </c>
      <c r="C555" s="5">
        <f>C556+C557</f>
        <v>0</v>
      </c>
      <c r="D555" s="5">
        <f>D556+D557+D558</f>
        <v>104222000</v>
      </c>
      <c r="E555" s="5">
        <f>E556+E557+E558</f>
        <v>0</v>
      </c>
      <c r="F555" s="5">
        <f>F556+F557+F558</f>
        <v>104222000</v>
      </c>
      <c r="G555" s="5">
        <f>G556+G557</f>
        <v>0</v>
      </c>
      <c r="H555" s="5">
        <f>H556+H557</f>
        <v>0</v>
      </c>
      <c r="I555" s="5">
        <f>I556+I557</f>
        <v>0</v>
      </c>
    </row>
    <row r="556" spans="1:9" ht="12.75">
      <c r="A556" s="7" t="s">
        <v>95</v>
      </c>
      <c r="B556" s="4" t="s">
        <v>96</v>
      </c>
      <c r="C556" s="5"/>
      <c r="D556" s="5">
        <v>15193000</v>
      </c>
      <c r="E556" s="5">
        <f t="shared" si="125"/>
        <v>0</v>
      </c>
      <c r="F556" s="5">
        <v>15193000</v>
      </c>
      <c r="G556" s="5"/>
      <c r="H556" s="5"/>
      <c r="I556" s="5"/>
    </row>
    <row r="557" spans="1:9" ht="12.75">
      <c r="A557" s="7" t="s">
        <v>97</v>
      </c>
      <c r="B557" s="4" t="s">
        <v>98</v>
      </c>
      <c r="C557" s="5"/>
      <c r="D557" s="5">
        <v>86094000</v>
      </c>
      <c r="E557" s="5">
        <f t="shared" si="125"/>
        <v>0</v>
      </c>
      <c r="F557" s="5">
        <v>86094000</v>
      </c>
      <c r="G557" s="5"/>
      <c r="H557" s="5"/>
      <c r="I557" s="5"/>
    </row>
    <row r="558" spans="1:9" ht="12.75">
      <c r="A558" s="7" t="s">
        <v>296</v>
      </c>
      <c r="B558" s="4" t="s">
        <v>298</v>
      </c>
      <c r="C558" s="5"/>
      <c r="D558" s="5">
        <v>2935000</v>
      </c>
      <c r="E558" s="5"/>
      <c r="F558" s="5">
        <v>2935000</v>
      </c>
      <c r="G558" s="5"/>
      <c r="H558" s="5"/>
      <c r="I558" s="5"/>
    </row>
    <row r="559" spans="1:9" ht="12.75">
      <c r="A559" s="7" t="s">
        <v>99</v>
      </c>
      <c r="B559" s="4" t="s">
        <v>100</v>
      </c>
      <c r="C559" s="5">
        <f>C560</f>
        <v>0</v>
      </c>
      <c r="D559" s="5">
        <f>D560</f>
        <v>65482000</v>
      </c>
      <c r="E559" s="5">
        <f t="shared" si="125"/>
        <v>263000</v>
      </c>
      <c r="F559" s="5">
        <f>F560</f>
        <v>65745000</v>
      </c>
      <c r="G559" s="5">
        <f aca="true" t="shared" si="136" ref="G559:I560">G560</f>
        <v>44772000</v>
      </c>
      <c r="H559" s="5">
        <f t="shared" si="136"/>
        <v>44757000</v>
      </c>
      <c r="I559" s="5">
        <f t="shared" si="136"/>
        <v>44745000</v>
      </c>
    </row>
    <row r="560" spans="1:9" ht="12.75">
      <c r="A560" s="7" t="s">
        <v>101</v>
      </c>
      <c r="B560" s="4" t="s">
        <v>102</v>
      </c>
      <c r="C560" s="5">
        <f>C561</f>
        <v>0</v>
      </c>
      <c r="D560" s="5">
        <f>D561</f>
        <v>65482000</v>
      </c>
      <c r="E560" s="5">
        <f t="shared" si="125"/>
        <v>263000</v>
      </c>
      <c r="F560" s="5">
        <f>F561</f>
        <v>65745000</v>
      </c>
      <c r="G560" s="5">
        <f t="shared" si="136"/>
        <v>44772000</v>
      </c>
      <c r="H560" s="5">
        <f t="shared" si="136"/>
        <v>44757000</v>
      </c>
      <c r="I560" s="5">
        <f t="shared" si="136"/>
        <v>44745000</v>
      </c>
    </row>
    <row r="561" spans="1:9" ht="12.75">
      <c r="A561" s="7" t="s">
        <v>103</v>
      </c>
      <c r="B561" s="4" t="s">
        <v>104</v>
      </c>
      <c r="C561" s="5">
        <f>C562+C563</f>
        <v>0</v>
      </c>
      <c r="D561" s="5">
        <f>D562+D563</f>
        <v>65482000</v>
      </c>
      <c r="E561" s="5">
        <f aca="true" t="shared" si="137" ref="E561:E573">F561-D561</f>
        <v>263000</v>
      </c>
      <c r="F561" s="5">
        <f>F562+F563</f>
        <v>65745000</v>
      </c>
      <c r="G561" s="5">
        <f>G562+G563</f>
        <v>44772000</v>
      </c>
      <c r="H561" s="5">
        <f>H562+H563</f>
        <v>44757000</v>
      </c>
      <c r="I561" s="5">
        <f>I562+I563</f>
        <v>44745000</v>
      </c>
    </row>
    <row r="562" spans="1:9" ht="12.75">
      <c r="A562" s="7" t="s">
        <v>107</v>
      </c>
      <c r="B562" s="4" t="s">
        <v>108</v>
      </c>
      <c r="C562" s="5"/>
      <c r="D562" s="5">
        <v>975000</v>
      </c>
      <c r="E562" s="5">
        <f t="shared" si="137"/>
        <v>0</v>
      </c>
      <c r="F562" s="5">
        <v>975000</v>
      </c>
      <c r="G562" s="5"/>
      <c r="H562" s="5"/>
      <c r="I562" s="5"/>
    </row>
    <row r="563" spans="1:9" ht="12.75">
      <c r="A563" s="7" t="s">
        <v>111</v>
      </c>
      <c r="B563" s="4" t="s">
        <v>112</v>
      </c>
      <c r="C563" s="5"/>
      <c r="D563" s="5">
        <v>64507000</v>
      </c>
      <c r="E563" s="5">
        <f t="shared" si="137"/>
        <v>263000</v>
      </c>
      <c r="F563" s="5">
        <f>64507000+263000</f>
        <v>64770000</v>
      </c>
      <c r="G563" s="5">
        <v>44772000</v>
      </c>
      <c r="H563" s="5">
        <v>44757000</v>
      </c>
      <c r="I563" s="5">
        <v>44745000</v>
      </c>
    </row>
    <row r="564" spans="1:9" ht="12.75">
      <c r="A564" s="7" t="s">
        <v>336</v>
      </c>
      <c r="B564" s="4" t="s">
        <v>337</v>
      </c>
      <c r="C564" s="5">
        <f aca="true" t="shared" si="138" ref="C564:I567">C565</f>
        <v>0</v>
      </c>
      <c r="D564" s="5">
        <f t="shared" si="138"/>
        <v>179000</v>
      </c>
      <c r="E564" s="5">
        <f t="shared" si="137"/>
        <v>0</v>
      </c>
      <c r="F564" s="5">
        <f t="shared" si="138"/>
        <v>179000</v>
      </c>
      <c r="G564" s="5">
        <f t="shared" si="138"/>
        <v>0</v>
      </c>
      <c r="H564" s="5">
        <f t="shared" si="138"/>
        <v>0</v>
      </c>
      <c r="I564" s="5">
        <f t="shared" si="138"/>
        <v>0</v>
      </c>
    </row>
    <row r="565" spans="1:9" ht="12.75">
      <c r="A565" s="7" t="s">
        <v>275</v>
      </c>
      <c r="B565" s="4" t="s">
        <v>90</v>
      </c>
      <c r="C565" s="5">
        <f t="shared" si="138"/>
        <v>0</v>
      </c>
      <c r="D565" s="5">
        <f t="shared" si="138"/>
        <v>179000</v>
      </c>
      <c r="E565" s="5">
        <f t="shared" si="137"/>
        <v>0</v>
      </c>
      <c r="F565" s="5">
        <f t="shared" si="138"/>
        <v>179000</v>
      </c>
      <c r="G565" s="5">
        <f t="shared" si="138"/>
        <v>0</v>
      </c>
      <c r="H565" s="5">
        <f t="shared" si="138"/>
        <v>0</v>
      </c>
      <c r="I565" s="5">
        <f t="shared" si="138"/>
        <v>0</v>
      </c>
    </row>
    <row r="566" spans="1:9" ht="12.75">
      <c r="A566" s="7" t="s">
        <v>99</v>
      </c>
      <c r="B566" s="4" t="s">
        <v>100</v>
      </c>
      <c r="C566" s="5">
        <f t="shared" si="138"/>
        <v>0</v>
      </c>
      <c r="D566" s="5">
        <f t="shared" si="138"/>
        <v>179000</v>
      </c>
      <c r="E566" s="5">
        <f t="shared" si="137"/>
        <v>0</v>
      </c>
      <c r="F566" s="5">
        <f t="shared" si="138"/>
        <v>179000</v>
      </c>
      <c r="G566" s="5">
        <f t="shared" si="138"/>
        <v>0</v>
      </c>
      <c r="H566" s="5">
        <f t="shared" si="138"/>
        <v>0</v>
      </c>
      <c r="I566" s="5">
        <f t="shared" si="138"/>
        <v>0</v>
      </c>
    </row>
    <row r="567" spans="1:9" ht="12.75">
      <c r="A567" s="7" t="s">
        <v>101</v>
      </c>
      <c r="B567" s="4" t="s">
        <v>102</v>
      </c>
      <c r="C567" s="5">
        <f t="shared" si="138"/>
        <v>0</v>
      </c>
      <c r="D567" s="5">
        <f t="shared" si="138"/>
        <v>179000</v>
      </c>
      <c r="E567" s="5">
        <f t="shared" si="137"/>
        <v>0</v>
      </c>
      <c r="F567" s="5">
        <f t="shared" si="138"/>
        <v>179000</v>
      </c>
      <c r="G567" s="5">
        <f t="shared" si="138"/>
        <v>0</v>
      </c>
      <c r="H567" s="5">
        <f t="shared" si="138"/>
        <v>0</v>
      </c>
      <c r="I567" s="5">
        <f t="shared" si="138"/>
        <v>0</v>
      </c>
    </row>
    <row r="568" spans="1:9" ht="12.75">
      <c r="A568" s="7" t="s">
        <v>103</v>
      </c>
      <c r="B568" s="4" t="s">
        <v>104</v>
      </c>
      <c r="C568" s="5">
        <f aca="true" t="shared" si="139" ref="C568:I568">C570+C569</f>
        <v>0</v>
      </c>
      <c r="D568" s="5">
        <f>D570+D569</f>
        <v>179000</v>
      </c>
      <c r="E568" s="5">
        <f t="shared" si="139"/>
        <v>0</v>
      </c>
      <c r="F568" s="5">
        <f>F570+F569</f>
        <v>179000</v>
      </c>
      <c r="G568" s="5">
        <f t="shared" si="139"/>
        <v>0</v>
      </c>
      <c r="H568" s="5">
        <f t="shared" si="139"/>
        <v>0</v>
      </c>
      <c r="I568" s="5">
        <f t="shared" si="139"/>
        <v>0</v>
      </c>
    </row>
    <row r="569" spans="1:9" ht="12.75">
      <c r="A569" s="7" t="s">
        <v>107</v>
      </c>
      <c r="B569" s="4" t="s">
        <v>108</v>
      </c>
      <c r="C569" s="5"/>
      <c r="D569" s="5">
        <v>179000</v>
      </c>
      <c r="E569" s="5">
        <f t="shared" si="137"/>
        <v>0</v>
      </c>
      <c r="F569" s="5">
        <v>179000</v>
      </c>
      <c r="G569" s="5"/>
      <c r="H569" s="5"/>
      <c r="I569" s="5"/>
    </row>
    <row r="570" spans="1:9" ht="12.75">
      <c r="A570" s="7" t="s">
        <v>111</v>
      </c>
      <c r="B570" s="4" t="s">
        <v>112</v>
      </c>
      <c r="C570" s="5"/>
      <c r="D570" s="5"/>
      <c r="E570" s="5">
        <f t="shared" si="137"/>
        <v>0</v>
      </c>
      <c r="F570" s="5"/>
      <c r="G570" s="5"/>
      <c r="H570" s="5"/>
      <c r="I570" s="5"/>
    </row>
    <row r="571" spans="1:9" ht="12.75">
      <c r="A571" s="14" t="s">
        <v>359</v>
      </c>
      <c r="B571" s="15" t="s">
        <v>360</v>
      </c>
      <c r="C571" s="18">
        <f>C424-C445</f>
        <v>0</v>
      </c>
      <c r="D571" s="18">
        <f>D424-D445</f>
        <v>-86724000</v>
      </c>
      <c r="E571" s="5">
        <f t="shared" si="137"/>
        <v>0</v>
      </c>
      <c r="F571" s="18">
        <f>F424-F445</f>
        <v>-86724000</v>
      </c>
      <c r="G571" s="18">
        <f>G424-G445</f>
        <v>0</v>
      </c>
      <c r="H571" s="18">
        <f>H424-H445</f>
        <v>0</v>
      </c>
      <c r="I571" s="18">
        <f>I424-I445</f>
        <v>0</v>
      </c>
    </row>
    <row r="572" spans="1:9" ht="12.75">
      <c r="A572" s="14" t="s">
        <v>361</v>
      </c>
      <c r="B572" s="15" t="s">
        <v>362</v>
      </c>
      <c r="C572" s="18">
        <f>C277-C317</f>
        <v>-10000000</v>
      </c>
      <c r="D572" s="18">
        <f>D277-D317</f>
        <v>-14776000</v>
      </c>
      <c r="E572" s="5">
        <f t="shared" si="137"/>
        <v>0</v>
      </c>
      <c r="F572" s="18">
        <f>F277-F317</f>
        <v>-14776000</v>
      </c>
      <c r="G572" s="18">
        <f>G277-G317</f>
        <v>0</v>
      </c>
      <c r="H572" s="18">
        <f>H277-H317</f>
        <v>0</v>
      </c>
      <c r="I572" s="18">
        <f>I277-I317</f>
        <v>0</v>
      </c>
    </row>
    <row r="573" spans="1:9" ht="12.75">
      <c r="A573" s="14" t="s">
        <v>363</v>
      </c>
      <c r="B573" s="15" t="s">
        <v>364</v>
      </c>
      <c r="C573" s="18">
        <f>C5-C60</f>
        <v>-10000000</v>
      </c>
      <c r="D573" s="18">
        <f>D5-D60</f>
        <v>-101500000</v>
      </c>
      <c r="E573" s="5">
        <f t="shared" si="137"/>
        <v>0</v>
      </c>
      <c r="F573" s="18">
        <f>F5-F60</f>
        <v>-101500000</v>
      </c>
      <c r="G573" s="18">
        <f>G5-G60</f>
        <v>0</v>
      </c>
      <c r="H573" s="18">
        <f>H5-H60</f>
        <v>0</v>
      </c>
      <c r="I573" s="18">
        <f>I5-I60</f>
        <v>0</v>
      </c>
    </row>
    <row r="576" spans="4:9" ht="12.75">
      <c r="D576" s="13"/>
      <c r="G576" s="13"/>
      <c r="H576" s="13"/>
      <c r="I576" s="13"/>
    </row>
    <row r="577" spans="4:9" ht="12.75">
      <c r="D577" s="13"/>
      <c r="G577" s="13"/>
      <c r="H577" s="13"/>
      <c r="I577" s="13"/>
    </row>
    <row r="578" spans="4:9" ht="12.75">
      <c r="D578" s="13"/>
      <c r="G578" s="13"/>
      <c r="H578" s="13"/>
      <c r="I578" s="13"/>
    </row>
  </sheetData>
  <sheetProtection/>
  <mergeCells count="2">
    <mergeCell ref="A1:D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F394" sqref="F394"/>
    </sheetView>
  </sheetViews>
  <sheetFormatPr defaultColWidth="9.140625" defaultRowHeight="15"/>
  <cols>
    <col min="1" max="1" width="79.8515625" style="8" customWidth="1"/>
    <col min="3" max="3" width="13.421875" style="0" hidden="1" customWidth="1"/>
    <col min="4" max="4" width="12.140625" style="0" bestFit="1" customWidth="1"/>
    <col min="5" max="6" width="11.7109375" style="0" customWidth="1"/>
    <col min="7" max="9" width="12.421875" style="0" hidden="1" customWidth="1"/>
  </cols>
  <sheetData>
    <row r="1" spans="1:4" ht="32.25" customHeight="1">
      <c r="A1" s="23" t="s">
        <v>0</v>
      </c>
      <c r="B1" s="23"/>
      <c r="C1" s="23"/>
      <c r="D1" s="23"/>
    </row>
    <row r="2" spans="1:9" ht="15">
      <c r="A2" s="6"/>
      <c r="B2" s="1"/>
      <c r="C2" s="1"/>
      <c r="D2" s="1"/>
      <c r="G2" s="1"/>
      <c r="H2" s="1"/>
      <c r="I2" s="1"/>
    </row>
    <row r="3" spans="1:9" ht="38.25">
      <c r="A3" s="2" t="s">
        <v>1</v>
      </c>
      <c r="B3" s="2" t="s">
        <v>2</v>
      </c>
      <c r="C3" s="2" t="s">
        <v>399</v>
      </c>
      <c r="D3" s="3" t="s">
        <v>400</v>
      </c>
      <c r="E3" s="3" t="s">
        <v>369</v>
      </c>
      <c r="F3" s="3" t="s">
        <v>370</v>
      </c>
      <c r="G3" s="3" t="s">
        <v>401</v>
      </c>
      <c r="H3" s="3" t="s">
        <v>402</v>
      </c>
      <c r="I3" s="3" t="s">
        <v>403</v>
      </c>
    </row>
    <row r="4" spans="1:11" ht="15">
      <c r="A4" s="7" t="s">
        <v>3</v>
      </c>
      <c r="B4" s="4" t="s">
        <v>4</v>
      </c>
      <c r="C4" s="5">
        <f aca="true" t="shared" si="0" ref="C4:I4">C5+C26+C29+C44+C46</f>
        <v>0</v>
      </c>
      <c r="D4" s="5">
        <f>D5+D26+D29+D44+D46</f>
        <v>407642000</v>
      </c>
      <c r="E4" s="5">
        <f>E5+E26+E29+E44+E46</f>
        <v>2324000</v>
      </c>
      <c r="F4" s="5">
        <f>F5+F26+F29+F44+F46</f>
        <v>409966000</v>
      </c>
      <c r="G4" s="5">
        <f t="shared" si="0"/>
        <v>485805000</v>
      </c>
      <c r="H4" s="5">
        <f t="shared" si="0"/>
        <v>498133000</v>
      </c>
      <c r="I4" s="5">
        <f t="shared" si="0"/>
        <v>508543000</v>
      </c>
      <c r="K4" s="9"/>
    </row>
    <row r="5" spans="1:9" ht="15">
      <c r="A5" s="7" t="s">
        <v>5</v>
      </c>
      <c r="B5" s="4" t="s">
        <v>6</v>
      </c>
      <c r="C5" s="5">
        <f aca="true" t="shared" si="1" ref="C5:I5">C6</f>
        <v>0</v>
      </c>
      <c r="D5" s="5">
        <f t="shared" si="1"/>
        <v>228573000</v>
      </c>
      <c r="E5" s="5">
        <f t="shared" si="1"/>
        <v>2324000</v>
      </c>
      <c r="F5" s="5">
        <f t="shared" si="1"/>
        <v>230897000</v>
      </c>
      <c r="G5" s="5">
        <f t="shared" si="1"/>
        <v>273168000</v>
      </c>
      <c r="H5" s="5">
        <f t="shared" si="1"/>
        <v>280817000</v>
      </c>
      <c r="I5" s="5">
        <f t="shared" si="1"/>
        <v>287276000</v>
      </c>
    </row>
    <row r="6" spans="1:9" ht="15">
      <c r="A6" s="7" t="s">
        <v>7</v>
      </c>
      <c r="B6" s="4" t="s">
        <v>8</v>
      </c>
      <c r="C6" s="5">
        <f aca="true" t="shared" si="2" ref="C6:I6">C7+C11</f>
        <v>0</v>
      </c>
      <c r="D6" s="5">
        <f>D7+D11</f>
        <v>228573000</v>
      </c>
      <c r="E6" s="5">
        <f t="shared" si="2"/>
        <v>2324000</v>
      </c>
      <c r="F6" s="5">
        <f t="shared" si="2"/>
        <v>230897000</v>
      </c>
      <c r="G6" s="5">
        <f t="shared" si="2"/>
        <v>273168000</v>
      </c>
      <c r="H6" s="5">
        <f t="shared" si="2"/>
        <v>280817000</v>
      </c>
      <c r="I6" s="5">
        <f t="shared" si="2"/>
        <v>287276000</v>
      </c>
    </row>
    <row r="7" spans="1:9" ht="15">
      <c r="A7" s="7" t="s">
        <v>9</v>
      </c>
      <c r="B7" s="4" t="s">
        <v>10</v>
      </c>
      <c r="C7" s="5">
        <f aca="true" t="shared" si="3" ref="C7:I9">C8</f>
        <v>0</v>
      </c>
      <c r="D7" s="5">
        <f t="shared" si="3"/>
        <v>240000</v>
      </c>
      <c r="E7" s="5">
        <f t="shared" si="3"/>
        <v>0</v>
      </c>
      <c r="F7" s="5">
        <f t="shared" si="3"/>
        <v>240000</v>
      </c>
      <c r="G7" s="5">
        <f t="shared" si="3"/>
        <v>130000</v>
      </c>
      <c r="H7" s="5">
        <f t="shared" si="3"/>
        <v>134000</v>
      </c>
      <c r="I7" s="5">
        <f t="shared" si="3"/>
        <v>137000</v>
      </c>
    </row>
    <row r="8" spans="1:9" ht="15">
      <c r="A8" s="7" t="s">
        <v>11</v>
      </c>
      <c r="B8" s="4" t="s">
        <v>12</v>
      </c>
      <c r="C8" s="5">
        <f t="shared" si="3"/>
        <v>0</v>
      </c>
      <c r="D8" s="5">
        <f t="shared" si="3"/>
        <v>240000</v>
      </c>
      <c r="E8" s="5">
        <f aca="true" t="shared" si="4" ref="E8:E78">F8-D8</f>
        <v>0</v>
      </c>
      <c r="F8" s="5">
        <f t="shared" si="3"/>
        <v>240000</v>
      </c>
      <c r="G8" s="5">
        <f t="shared" si="3"/>
        <v>130000</v>
      </c>
      <c r="H8" s="5">
        <f t="shared" si="3"/>
        <v>134000</v>
      </c>
      <c r="I8" s="5">
        <f t="shared" si="3"/>
        <v>137000</v>
      </c>
    </row>
    <row r="9" spans="1:9" ht="15">
      <c r="A9" s="7" t="s">
        <v>13</v>
      </c>
      <c r="B9" s="4" t="s">
        <v>14</v>
      </c>
      <c r="C9" s="5">
        <f t="shared" si="3"/>
        <v>0</v>
      </c>
      <c r="D9" s="5">
        <f t="shared" si="3"/>
        <v>240000</v>
      </c>
      <c r="E9" s="5">
        <f t="shared" si="4"/>
        <v>0</v>
      </c>
      <c r="F9" s="5">
        <f t="shared" si="3"/>
        <v>240000</v>
      </c>
      <c r="G9" s="5">
        <f t="shared" si="3"/>
        <v>130000</v>
      </c>
      <c r="H9" s="5">
        <f t="shared" si="3"/>
        <v>134000</v>
      </c>
      <c r="I9" s="5">
        <f t="shared" si="3"/>
        <v>137000</v>
      </c>
    </row>
    <row r="10" spans="1:9" ht="15">
      <c r="A10" s="7" t="s">
        <v>15</v>
      </c>
      <c r="B10" s="4" t="s">
        <v>16</v>
      </c>
      <c r="C10" s="5">
        <f>C98</f>
        <v>0</v>
      </c>
      <c r="D10" s="5">
        <f>D98</f>
        <v>240000</v>
      </c>
      <c r="E10" s="5">
        <f t="shared" si="4"/>
        <v>0</v>
      </c>
      <c r="F10" s="5">
        <f>F98</f>
        <v>240000</v>
      </c>
      <c r="G10" s="5">
        <f>G98</f>
        <v>130000</v>
      </c>
      <c r="H10" s="5">
        <f>H98</f>
        <v>134000</v>
      </c>
      <c r="I10" s="5">
        <f>I98</f>
        <v>137000</v>
      </c>
    </row>
    <row r="11" spans="1:9" ht="15">
      <c r="A11" s="7" t="s">
        <v>17</v>
      </c>
      <c r="B11" s="4" t="s">
        <v>18</v>
      </c>
      <c r="C11" s="5">
        <f>C12+C21</f>
        <v>0</v>
      </c>
      <c r="D11" s="5">
        <f aca="true" t="shared" si="5" ref="D11:I11">D12+D21+D19</f>
        <v>228333000</v>
      </c>
      <c r="E11" s="5">
        <f t="shared" si="5"/>
        <v>2324000</v>
      </c>
      <c r="F11" s="5">
        <f t="shared" si="5"/>
        <v>230657000</v>
      </c>
      <c r="G11" s="5">
        <f t="shared" si="5"/>
        <v>273038000</v>
      </c>
      <c r="H11" s="5">
        <f t="shared" si="5"/>
        <v>280683000</v>
      </c>
      <c r="I11" s="5">
        <f t="shared" si="5"/>
        <v>287139000</v>
      </c>
    </row>
    <row r="12" spans="1:9" ht="39">
      <c r="A12" s="7" t="s">
        <v>19</v>
      </c>
      <c r="B12" s="4" t="s">
        <v>20</v>
      </c>
      <c r="C12" s="5">
        <f aca="true" t="shared" si="6" ref="C12:I12">C13+C15+C16+C17+C18+C14</f>
        <v>0</v>
      </c>
      <c r="D12" s="5">
        <f>D13+D15+D16+D17+D18+D14</f>
        <v>226537000</v>
      </c>
      <c r="E12" s="5">
        <f t="shared" si="6"/>
        <v>2310000</v>
      </c>
      <c r="F12" s="5">
        <f t="shared" si="6"/>
        <v>228847000</v>
      </c>
      <c r="G12" s="5">
        <f t="shared" si="6"/>
        <v>273038000</v>
      </c>
      <c r="H12" s="5">
        <f t="shared" si="6"/>
        <v>280683000</v>
      </c>
      <c r="I12" s="5">
        <f t="shared" si="6"/>
        <v>287139000</v>
      </c>
    </row>
    <row r="13" spans="1:9" ht="15">
      <c r="A13" s="7" t="s">
        <v>21</v>
      </c>
      <c r="B13" s="4" t="s">
        <v>22</v>
      </c>
      <c r="C13" s="5">
        <f aca="true" t="shared" si="7" ref="C13:D17">C101</f>
        <v>0</v>
      </c>
      <c r="D13" s="5">
        <f t="shared" si="7"/>
        <v>2485000</v>
      </c>
      <c r="E13" s="5">
        <f t="shared" si="4"/>
        <v>0</v>
      </c>
      <c r="F13" s="5">
        <f aca="true" t="shared" si="8" ref="F13:I18">F101</f>
        <v>2485000</v>
      </c>
      <c r="G13" s="5">
        <f t="shared" si="8"/>
        <v>3186000</v>
      </c>
      <c r="H13" s="5">
        <f t="shared" si="8"/>
        <v>3275000</v>
      </c>
      <c r="I13" s="5">
        <f t="shared" si="8"/>
        <v>3350000</v>
      </c>
    </row>
    <row r="14" spans="1:9" ht="15">
      <c r="A14" s="7" t="s">
        <v>377</v>
      </c>
      <c r="B14" s="4" t="s">
        <v>378</v>
      </c>
      <c r="C14" s="5">
        <f t="shared" si="7"/>
        <v>0</v>
      </c>
      <c r="D14" s="5">
        <f t="shared" si="7"/>
        <v>3000</v>
      </c>
      <c r="E14" s="5">
        <f>E102</f>
        <v>0</v>
      </c>
      <c r="F14" s="5">
        <f t="shared" si="8"/>
        <v>3000</v>
      </c>
      <c r="G14" s="5">
        <f t="shared" si="8"/>
        <v>3000</v>
      </c>
      <c r="H14" s="5">
        <f t="shared" si="8"/>
        <v>3000</v>
      </c>
      <c r="I14" s="5">
        <f t="shared" si="8"/>
        <v>3000</v>
      </c>
    </row>
    <row r="15" spans="1:9" ht="15">
      <c r="A15" s="7" t="s">
        <v>23</v>
      </c>
      <c r="B15" s="4" t="s">
        <v>24</v>
      </c>
      <c r="C15" s="5">
        <f t="shared" si="7"/>
        <v>0</v>
      </c>
      <c r="D15" s="5">
        <f t="shared" si="7"/>
        <v>77000</v>
      </c>
      <c r="E15" s="5">
        <f t="shared" si="4"/>
        <v>0</v>
      </c>
      <c r="F15" s="5">
        <f t="shared" si="8"/>
        <v>77000</v>
      </c>
      <c r="G15" s="5">
        <f t="shared" si="8"/>
        <v>0</v>
      </c>
      <c r="H15" s="5">
        <f t="shared" si="8"/>
        <v>0</v>
      </c>
      <c r="I15" s="5">
        <f t="shared" si="8"/>
        <v>0</v>
      </c>
    </row>
    <row r="16" spans="1:9" ht="15">
      <c r="A16" s="7" t="s">
        <v>25</v>
      </c>
      <c r="B16" s="4" t="s">
        <v>26</v>
      </c>
      <c r="C16" s="5">
        <f t="shared" si="7"/>
        <v>0</v>
      </c>
      <c r="D16" s="5">
        <f t="shared" si="7"/>
        <v>159519000</v>
      </c>
      <c r="E16" s="5">
        <f t="shared" si="4"/>
        <v>2310000</v>
      </c>
      <c r="F16" s="5">
        <f t="shared" si="8"/>
        <v>161829000</v>
      </c>
      <c r="G16" s="5">
        <f t="shared" si="8"/>
        <v>211311000</v>
      </c>
      <c r="H16" s="5">
        <f t="shared" si="8"/>
        <v>217228000</v>
      </c>
      <c r="I16" s="5">
        <f t="shared" si="8"/>
        <v>222224000</v>
      </c>
    </row>
    <row r="17" spans="1:9" ht="26.25">
      <c r="A17" s="7" t="s">
        <v>27</v>
      </c>
      <c r="B17" s="4" t="s">
        <v>28</v>
      </c>
      <c r="C17" s="5">
        <f t="shared" si="7"/>
        <v>0</v>
      </c>
      <c r="D17" s="5">
        <f t="shared" si="7"/>
        <v>61933000</v>
      </c>
      <c r="E17" s="5">
        <f t="shared" si="4"/>
        <v>0</v>
      </c>
      <c r="F17" s="5">
        <f t="shared" si="8"/>
        <v>61933000</v>
      </c>
      <c r="G17" s="5">
        <f t="shared" si="8"/>
        <v>55267000</v>
      </c>
      <c r="H17" s="5">
        <f t="shared" si="8"/>
        <v>56815000</v>
      </c>
      <c r="I17" s="5">
        <f t="shared" si="8"/>
        <v>58122000</v>
      </c>
    </row>
    <row r="18" spans="1:9" ht="15">
      <c r="A18" s="7" t="s">
        <v>29</v>
      </c>
      <c r="B18" s="4" t="s">
        <v>30</v>
      </c>
      <c r="C18" s="5"/>
      <c r="D18" s="5">
        <f>D106</f>
        <v>2520000</v>
      </c>
      <c r="E18" s="5">
        <f>E106</f>
        <v>0</v>
      </c>
      <c r="F18" s="5">
        <f t="shared" si="8"/>
        <v>2520000</v>
      </c>
      <c r="G18" s="5">
        <f t="shared" si="8"/>
        <v>3271000</v>
      </c>
      <c r="H18" s="5">
        <f t="shared" si="8"/>
        <v>3362000</v>
      </c>
      <c r="I18" s="5">
        <f t="shared" si="8"/>
        <v>3440000</v>
      </c>
    </row>
    <row r="19" spans="1:9" ht="15">
      <c r="A19" s="7" t="s">
        <v>404</v>
      </c>
      <c r="B19" s="4" t="s">
        <v>405</v>
      </c>
      <c r="C19" s="5"/>
      <c r="D19" s="5">
        <f aca="true" t="shared" si="9" ref="D19:I19">D20</f>
        <v>72000</v>
      </c>
      <c r="E19" s="5">
        <f t="shared" si="9"/>
        <v>0</v>
      </c>
      <c r="F19" s="5">
        <f t="shared" si="9"/>
        <v>72000</v>
      </c>
      <c r="G19" s="5">
        <f t="shared" si="9"/>
        <v>0</v>
      </c>
      <c r="H19" s="5">
        <f t="shared" si="9"/>
        <v>0</v>
      </c>
      <c r="I19" s="5">
        <f t="shared" si="9"/>
        <v>0</v>
      </c>
    </row>
    <row r="20" spans="1:9" ht="15">
      <c r="A20" s="7" t="s">
        <v>194</v>
      </c>
      <c r="B20" s="4" t="s">
        <v>406</v>
      </c>
      <c r="C20" s="5"/>
      <c r="D20" s="5">
        <f aca="true" t="shared" si="10" ref="D20:I20">D108</f>
        <v>72000</v>
      </c>
      <c r="E20" s="5">
        <f t="shared" si="10"/>
        <v>0</v>
      </c>
      <c r="F20" s="5">
        <f t="shared" si="10"/>
        <v>72000</v>
      </c>
      <c r="G20" s="5">
        <f t="shared" si="10"/>
        <v>0</v>
      </c>
      <c r="H20" s="5">
        <f t="shared" si="10"/>
        <v>0</v>
      </c>
      <c r="I20" s="5">
        <f t="shared" si="10"/>
        <v>0</v>
      </c>
    </row>
    <row r="21" spans="1:9" ht="26.25">
      <c r="A21" s="7" t="s">
        <v>31</v>
      </c>
      <c r="B21" s="4" t="s">
        <v>32</v>
      </c>
      <c r="C21" s="5">
        <f aca="true" t="shared" si="11" ref="C21:I21">C22+C23+C24+C25</f>
        <v>0</v>
      </c>
      <c r="D21" s="5">
        <f>D22+D23+D24+D25</f>
        <v>1724000</v>
      </c>
      <c r="E21" s="5">
        <f t="shared" si="11"/>
        <v>14000</v>
      </c>
      <c r="F21" s="5">
        <f t="shared" si="11"/>
        <v>1738000</v>
      </c>
      <c r="G21" s="5">
        <f t="shared" si="11"/>
        <v>0</v>
      </c>
      <c r="H21" s="5">
        <f t="shared" si="11"/>
        <v>0</v>
      </c>
      <c r="I21" s="5">
        <f t="shared" si="11"/>
        <v>0</v>
      </c>
    </row>
    <row r="22" spans="1:9" ht="15">
      <c r="A22" s="7" t="s">
        <v>33</v>
      </c>
      <c r="B22" s="4" t="s">
        <v>34</v>
      </c>
      <c r="C22" s="5">
        <f aca="true" t="shared" si="12" ref="C22:I22">C110</f>
        <v>0</v>
      </c>
      <c r="D22" s="5">
        <f>D110</f>
        <v>1660000</v>
      </c>
      <c r="E22" s="5">
        <f t="shared" si="12"/>
        <v>14000</v>
      </c>
      <c r="F22" s="5">
        <f t="shared" si="12"/>
        <v>1674000</v>
      </c>
      <c r="G22" s="5">
        <f t="shared" si="12"/>
        <v>0</v>
      </c>
      <c r="H22" s="5">
        <f t="shared" si="12"/>
        <v>0</v>
      </c>
      <c r="I22" s="5">
        <f t="shared" si="12"/>
        <v>0</v>
      </c>
    </row>
    <row r="23" spans="1:9" ht="26.25">
      <c r="A23" s="7" t="s">
        <v>35</v>
      </c>
      <c r="B23" s="4" t="s">
        <v>36</v>
      </c>
      <c r="C23" s="5">
        <f>C111</f>
        <v>0</v>
      </c>
      <c r="D23" s="5">
        <f>D111</f>
        <v>-862000</v>
      </c>
      <c r="E23" s="5">
        <f t="shared" si="4"/>
        <v>0</v>
      </c>
      <c r="F23" s="5">
        <f>F111</f>
        <v>-862000</v>
      </c>
      <c r="G23" s="5">
        <f>G111</f>
        <v>-5613000</v>
      </c>
      <c r="H23" s="5">
        <f>H111</f>
        <v>-5769000</v>
      </c>
      <c r="I23" s="5">
        <f>I111</f>
        <v>-5902000</v>
      </c>
    </row>
    <row r="24" spans="1:9" ht="15">
      <c r="A24" s="7" t="s">
        <v>37</v>
      </c>
      <c r="B24" s="4" t="s">
        <v>38</v>
      </c>
      <c r="C24" s="5">
        <f>C148</f>
        <v>0</v>
      </c>
      <c r="D24" s="5">
        <f>D148</f>
        <v>862000</v>
      </c>
      <c r="E24" s="5">
        <f t="shared" si="4"/>
        <v>0</v>
      </c>
      <c r="F24" s="5">
        <f>F148</f>
        <v>862000</v>
      </c>
      <c r="G24" s="5">
        <f>G148</f>
        <v>5613000</v>
      </c>
      <c r="H24" s="5">
        <f>H148</f>
        <v>5769000</v>
      </c>
      <c r="I24" s="5">
        <f>I148</f>
        <v>5902000</v>
      </c>
    </row>
    <row r="25" spans="1:9" ht="15">
      <c r="A25" s="7" t="s">
        <v>39</v>
      </c>
      <c r="B25" s="4" t="s">
        <v>40</v>
      </c>
      <c r="C25" s="5">
        <f>C112</f>
        <v>0</v>
      </c>
      <c r="D25" s="5">
        <f>D112</f>
        <v>64000</v>
      </c>
      <c r="E25" s="5">
        <f t="shared" si="4"/>
        <v>0</v>
      </c>
      <c r="F25" s="5">
        <f>F112</f>
        <v>64000</v>
      </c>
      <c r="G25" s="5">
        <f>G112</f>
        <v>0</v>
      </c>
      <c r="H25" s="5">
        <f>H112</f>
        <v>0</v>
      </c>
      <c r="I25" s="5">
        <f>I112</f>
        <v>0</v>
      </c>
    </row>
    <row r="26" spans="1:9" ht="15">
      <c r="A26" s="7" t="s">
        <v>41</v>
      </c>
      <c r="B26" s="4" t="s">
        <v>42</v>
      </c>
      <c r="C26" s="5">
        <f>C27</f>
        <v>0</v>
      </c>
      <c r="D26" s="5">
        <f aca="true" t="shared" si="13" ref="D26:I27">D27</f>
        <v>0</v>
      </c>
      <c r="E26" s="5">
        <f t="shared" si="4"/>
        <v>0</v>
      </c>
      <c r="F26" s="5">
        <f t="shared" si="13"/>
        <v>0</v>
      </c>
      <c r="G26" s="5">
        <f t="shared" si="13"/>
        <v>0</v>
      </c>
      <c r="H26" s="5">
        <f t="shared" si="13"/>
        <v>0</v>
      </c>
      <c r="I26" s="5">
        <f t="shared" si="13"/>
        <v>0</v>
      </c>
    </row>
    <row r="27" spans="1:9" ht="15">
      <c r="A27" s="7" t="s">
        <v>43</v>
      </c>
      <c r="B27" s="4" t="s">
        <v>44</v>
      </c>
      <c r="C27" s="5">
        <f>C28</f>
        <v>0</v>
      </c>
      <c r="D27" s="5">
        <f t="shared" si="13"/>
        <v>0</v>
      </c>
      <c r="E27" s="5">
        <f t="shared" si="4"/>
        <v>0</v>
      </c>
      <c r="F27" s="5">
        <f t="shared" si="13"/>
        <v>0</v>
      </c>
      <c r="G27" s="5">
        <f t="shared" si="13"/>
        <v>0</v>
      </c>
      <c r="H27" s="5">
        <f t="shared" si="13"/>
        <v>0</v>
      </c>
      <c r="I27" s="5">
        <f t="shared" si="13"/>
        <v>0</v>
      </c>
    </row>
    <row r="28" spans="1:9" ht="15">
      <c r="A28" s="7" t="s">
        <v>45</v>
      </c>
      <c r="B28" s="4" t="s">
        <v>46</v>
      </c>
      <c r="C28" s="5">
        <f>C151</f>
        <v>0</v>
      </c>
      <c r="D28" s="5">
        <f>D151</f>
        <v>0</v>
      </c>
      <c r="E28" s="5">
        <f t="shared" si="4"/>
        <v>0</v>
      </c>
      <c r="F28" s="5">
        <f>F151</f>
        <v>0</v>
      </c>
      <c r="G28" s="5">
        <f>G151</f>
        <v>0</v>
      </c>
      <c r="H28" s="5">
        <f>H151</f>
        <v>0</v>
      </c>
      <c r="I28" s="5">
        <f>I151</f>
        <v>0</v>
      </c>
    </row>
    <row r="29" spans="1:9" ht="15">
      <c r="A29" s="7" t="s">
        <v>47</v>
      </c>
      <c r="B29" s="4" t="s">
        <v>48</v>
      </c>
      <c r="C29" s="5">
        <f>C30</f>
        <v>0</v>
      </c>
      <c r="D29" s="5">
        <f>D30</f>
        <v>179069000</v>
      </c>
      <c r="E29" s="5">
        <f t="shared" si="4"/>
        <v>0</v>
      </c>
      <c r="F29" s="5">
        <f>F30</f>
        <v>179069000</v>
      </c>
      <c r="G29" s="5">
        <f>G30</f>
        <v>212637000</v>
      </c>
      <c r="H29" s="5">
        <f>H30</f>
        <v>217316000</v>
      </c>
      <c r="I29" s="5">
        <f>I30</f>
        <v>221267000</v>
      </c>
    </row>
    <row r="30" spans="1:9" ht="15">
      <c r="A30" s="7" t="s">
        <v>49</v>
      </c>
      <c r="B30" s="4" t="s">
        <v>50</v>
      </c>
      <c r="C30" s="5">
        <f aca="true" t="shared" si="14" ref="C30:I30">C31+C33</f>
        <v>0</v>
      </c>
      <c r="D30" s="5">
        <f>D31+D33</f>
        <v>179069000</v>
      </c>
      <c r="E30" s="5">
        <f t="shared" si="14"/>
        <v>0</v>
      </c>
      <c r="F30" s="5">
        <f t="shared" si="14"/>
        <v>179069000</v>
      </c>
      <c r="G30" s="5">
        <f t="shared" si="14"/>
        <v>212637000</v>
      </c>
      <c r="H30" s="5">
        <f t="shared" si="14"/>
        <v>217316000</v>
      </c>
      <c r="I30" s="5">
        <f t="shared" si="14"/>
        <v>221267000</v>
      </c>
    </row>
    <row r="31" spans="1:9" ht="15">
      <c r="A31" s="7" t="s">
        <v>51</v>
      </c>
      <c r="B31" s="4" t="s">
        <v>52</v>
      </c>
      <c r="C31" s="5">
        <f>C32</f>
        <v>0</v>
      </c>
      <c r="D31" s="5">
        <f>D32</f>
        <v>740000</v>
      </c>
      <c r="E31" s="5">
        <f t="shared" si="4"/>
        <v>0</v>
      </c>
      <c r="F31" s="5">
        <f>F32</f>
        <v>740000</v>
      </c>
      <c r="G31" s="5">
        <f>G32</f>
        <v>0</v>
      </c>
      <c r="H31" s="5">
        <f>H32</f>
        <v>0</v>
      </c>
      <c r="I31" s="5">
        <f>I32</f>
        <v>0</v>
      </c>
    </row>
    <row r="32" spans="1:9" ht="15">
      <c r="A32" s="7" t="s">
        <v>411</v>
      </c>
      <c r="B32" s="21">
        <v>421082</v>
      </c>
      <c r="C32" s="5">
        <f>C155</f>
        <v>0</v>
      </c>
      <c r="D32" s="5">
        <f>D116</f>
        <v>740000</v>
      </c>
      <c r="E32" s="5">
        <f>E116</f>
        <v>0</v>
      </c>
      <c r="F32" s="5">
        <f>F116</f>
        <v>740000</v>
      </c>
      <c r="G32" s="5">
        <f>G155</f>
        <v>0</v>
      </c>
      <c r="H32" s="5">
        <f>H155</f>
        <v>0</v>
      </c>
      <c r="I32" s="5">
        <f>I155</f>
        <v>0</v>
      </c>
    </row>
    <row r="33" spans="1:9" ht="26.25">
      <c r="A33" s="7" t="s">
        <v>55</v>
      </c>
      <c r="B33" s="4" t="s">
        <v>56</v>
      </c>
      <c r="C33" s="5">
        <f>C34+C35+C36+C37+C41+C42</f>
        <v>0</v>
      </c>
      <c r="D33" s="5">
        <f>D34+D35+D36+D37+D41+D42+D43</f>
        <v>178329000</v>
      </c>
      <c r="E33" s="5">
        <f>E34+E35+E36+E37+E41+E42+E43</f>
        <v>0</v>
      </c>
      <c r="F33" s="5">
        <f>F34+F35+F36+F37+F41+F42+F43</f>
        <v>178329000</v>
      </c>
      <c r="G33" s="5">
        <f>G34+G35+G36+G37+G41+G42</f>
        <v>212637000</v>
      </c>
      <c r="H33" s="5">
        <f>H34+H35+H36+H37+H41+H42</f>
        <v>217316000</v>
      </c>
      <c r="I33" s="5">
        <f>I34+I35+I36+I37+I41+I42</f>
        <v>221267000</v>
      </c>
    </row>
    <row r="34" spans="1:9" ht="15">
      <c r="A34" s="7" t="s">
        <v>57</v>
      </c>
      <c r="B34" s="4" t="s">
        <v>58</v>
      </c>
      <c r="C34" s="5">
        <f>C118</f>
        <v>0</v>
      </c>
      <c r="D34" s="5">
        <f>D118</f>
        <v>36737000</v>
      </c>
      <c r="E34" s="5">
        <f t="shared" si="4"/>
        <v>0</v>
      </c>
      <c r="F34" s="5">
        <f aca="true" t="shared" si="15" ref="F34:I35">F118</f>
        <v>36737000</v>
      </c>
      <c r="G34" s="5">
        <f t="shared" si="15"/>
        <v>42811000</v>
      </c>
      <c r="H34" s="5">
        <f t="shared" si="15"/>
        <v>42736000</v>
      </c>
      <c r="I34" s="5">
        <f t="shared" si="15"/>
        <v>42672000</v>
      </c>
    </row>
    <row r="35" spans="1:9" ht="15">
      <c r="A35" s="7" t="s">
        <v>59</v>
      </c>
      <c r="B35" s="4" t="s">
        <v>60</v>
      </c>
      <c r="C35" s="5">
        <f>C119</f>
        <v>0</v>
      </c>
      <c r="D35" s="5">
        <f>D119</f>
        <v>4900000</v>
      </c>
      <c r="E35" s="5">
        <f t="shared" si="4"/>
        <v>0</v>
      </c>
      <c r="F35" s="5">
        <f t="shared" si="15"/>
        <v>4900000</v>
      </c>
      <c r="G35" s="5">
        <f t="shared" si="15"/>
        <v>4551000</v>
      </c>
      <c r="H35" s="5">
        <f t="shared" si="15"/>
        <v>4678000</v>
      </c>
      <c r="I35" s="5">
        <f t="shared" si="15"/>
        <v>4786000</v>
      </c>
    </row>
    <row r="36" spans="1:9" ht="15">
      <c r="A36" s="7" t="s">
        <v>61</v>
      </c>
      <c r="B36" s="4" t="s">
        <v>62</v>
      </c>
      <c r="C36" s="5">
        <f>C157</f>
        <v>0</v>
      </c>
      <c r="D36" s="5">
        <f>D157</f>
        <v>14197000</v>
      </c>
      <c r="E36" s="5">
        <f t="shared" si="4"/>
        <v>0</v>
      </c>
      <c r="F36" s="5">
        <f>F157</f>
        <v>14197000</v>
      </c>
      <c r="G36" s="5">
        <f>G157</f>
        <v>15941000</v>
      </c>
      <c r="H36" s="5">
        <f>H157</f>
        <v>16388000</v>
      </c>
      <c r="I36" s="5">
        <f>I157</f>
        <v>16765000</v>
      </c>
    </row>
    <row r="37" spans="1:9" ht="26.25">
      <c r="A37" s="7" t="s">
        <v>63</v>
      </c>
      <c r="B37" s="4" t="s">
        <v>64</v>
      </c>
      <c r="C37" s="5">
        <f aca="true" t="shared" si="16" ref="C37:I37">C39+C40+C38</f>
        <v>0</v>
      </c>
      <c r="D37" s="5">
        <f>D39+D40+D38</f>
        <v>10000000</v>
      </c>
      <c r="E37" s="5">
        <f t="shared" si="16"/>
        <v>0</v>
      </c>
      <c r="F37" s="5">
        <f t="shared" si="16"/>
        <v>10000000</v>
      </c>
      <c r="G37" s="5">
        <f t="shared" si="16"/>
        <v>12088000</v>
      </c>
      <c r="H37" s="5">
        <f t="shared" si="16"/>
        <v>12426000</v>
      </c>
      <c r="I37" s="5">
        <f t="shared" si="16"/>
        <v>12712000</v>
      </c>
    </row>
    <row r="38" spans="1:9" ht="26.25">
      <c r="A38" s="7" t="s">
        <v>374</v>
      </c>
      <c r="B38" s="4" t="s">
        <v>375</v>
      </c>
      <c r="C38" s="5">
        <f aca="true" t="shared" si="17" ref="C38:I38">C159</f>
        <v>0</v>
      </c>
      <c r="D38" s="5">
        <f>D159</f>
        <v>45000</v>
      </c>
      <c r="E38" s="5">
        <f t="shared" si="17"/>
        <v>0</v>
      </c>
      <c r="F38" s="5">
        <f t="shared" si="17"/>
        <v>45000</v>
      </c>
      <c r="G38" s="5">
        <f t="shared" si="17"/>
        <v>3562000</v>
      </c>
      <c r="H38" s="5">
        <f t="shared" si="17"/>
        <v>3661000</v>
      </c>
      <c r="I38" s="5">
        <f t="shared" si="17"/>
        <v>3746000</v>
      </c>
    </row>
    <row r="39" spans="1:9" ht="26.25">
      <c r="A39" s="7" t="s">
        <v>65</v>
      </c>
      <c r="B39" s="4" t="s">
        <v>66</v>
      </c>
      <c r="C39" s="5">
        <f aca="true" t="shared" si="18" ref="C39:D41">C160</f>
        <v>0</v>
      </c>
      <c r="D39" s="5">
        <f t="shared" si="18"/>
        <v>90000</v>
      </c>
      <c r="E39" s="5">
        <f t="shared" si="4"/>
        <v>0</v>
      </c>
      <c r="F39" s="5">
        <f aca="true" t="shared" si="19" ref="F39:I41">F160</f>
        <v>90000</v>
      </c>
      <c r="G39" s="5">
        <f t="shared" si="19"/>
        <v>0</v>
      </c>
      <c r="H39" s="5">
        <f t="shared" si="19"/>
        <v>0</v>
      </c>
      <c r="I39" s="5">
        <f t="shared" si="19"/>
        <v>0</v>
      </c>
    </row>
    <row r="40" spans="1:9" ht="15">
      <c r="A40" s="7" t="s">
        <v>67</v>
      </c>
      <c r="B40" s="4" t="s">
        <v>68</v>
      </c>
      <c r="C40" s="5">
        <f t="shared" si="18"/>
        <v>0</v>
      </c>
      <c r="D40" s="5">
        <f t="shared" si="18"/>
        <v>9865000</v>
      </c>
      <c r="E40" s="5">
        <f t="shared" si="4"/>
        <v>0</v>
      </c>
      <c r="F40" s="5">
        <f t="shared" si="19"/>
        <v>9865000</v>
      </c>
      <c r="G40" s="5">
        <f t="shared" si="19"/>
        <v>8526000</v>
      </c>
      <c r="H40" s="5">
        <f t="shared" si="19"/>
        <v>8765000</v>
      </c>
      <c r="I40" s="5">
        <f t="shared" si="19"/>
        <v>8966000</v>
      </c>
    </row>
    <row r="41" spans="1:9" ht="15">
      <c r="A41" s="7" t="s">
        <v>69</v>
      </c>
      <c r="B41" s="4" t="s">
        <v>70</v>
      </c>
      <c r="C41" s="5">
        <f t="shared" si="18"/>
        <v>0</v>
      </c>
      <c r="D41" s="5">
        <f t="shared" si="18"/>
        <v>1062000</v>
      </c>
      <c r="E41" s="5">
        <f t="shared" si="4"/>
        <v>0</v>
      </c>
      <c r="F41" s="5">
        <f t="shared" si="19"/>
        <v>1062000</v>
      </c>
      <c r="G41" s="5">
        <f t="shared" si="19"/>
        <v>0</v>
      </c>
      <c r="H41" s="5">
        <f t="shared" si="19"/>
        <v>0</v>
      </c>
      <c r="I41" s="5">
        <f t="shared" si="19"/>
        <v>0</v>
      </c>
    </row>
    <row r="42" spans="1:9" ht="26.25">
      <c r="A42" s="7" t="s">
        <v>71</v>
      </c>
      <c r="B42" s="4" t="s">
        <v>72</v>
      </c>
      <c r="C42" s="5">
        <f>C120</f>
        <v>0</v>
      </c>
      <c r="D42" s="5">
        <f>D120</f>
        <v>105833000</v>
      </c>
      <c r="E42" s="5">
        <f t="shared" si="4"/>
        <v>0</v>
      </c>
      <c r="F42" s="5">
        <f>F120</f>
        <v>105833000</v>
      </c>
      <c r="G42" s="5">
        <f>G120</f>
        <v>137246000</v>
      </c>
      <c r="H42" s="5">
        <f>H120</f>
        <v>141088000</v>
      </c>
      <c r="I42" s="5">
        <f>I120</f>
        <v>144332000</v>
      </c>
    </row>
    <row r="43" spans="1:9" ht="15">
      <c r="A43" s="7" t="s">
        <v>411</v>
      </c>
      <c r="B43" s="21">
        <v>431040</v>
      </c>
      <c r="C43" s="5"/>
      <c r="D43" s="5">
        <f>D121</f>
        <v>5600000</v>
      </c>
      <c r="E43" s="5">
        <f>E121</f>
        <v>0</v>
      </c>
      <c r="F43" s="5">
        <f>F121</f>
        <v>5600000</v>
      </c>
      <c r="G43" s="5"/>
      <c r="H43" s="5"/>
      <c r="I43" s="5"/>
    </row>
    <row r="44" spans="1:9" ht="15">
      <c r="A44" s="7" t="s">
        <v>73</v>
      </c>
      <c r="B44" s="4" t="s">
        <v>74</v>
      </c>
      <c r="C44" s="5">
        <f>C45</f>
        <v>0</v>
      </c>
      <c r="D44" s="5">
        <f>D45</f>
        <v>0</v>
      </c>
      <c r="E44" s="5">
        <f t="shared" si="4"/>
        <v>0</v>
      </c>
      <c r="F44" s="5">
        <f>F45</f>
        <v>0</v>
      </c>
      <c r="G44" s="5">
        <f>G45</f>
        <v>0</v>
      </c>
      <c r="H44" s="5">
        <f>H45</f>
        <v>0</v>
      </c>
      <c r="I44" s="5">
        <f>I45</f>
        <v>0</v>
      </c>
    </row>
    <row r="45" spans="1:9" ht="26.25">
      <c r="A45" s="7" t="s">
        <v>75</v>
      </c>
      <c r="B45" s="4" t="s">
        <v>76</v>
      </c>
      <c r="C45" s="5">
        <f>C164</f>
        <v>0</v>
      </c>
      <c r="D45" s="5">
        <f>D164</f>
        <v>0</v>
      </c>
      <c r="E45" s="5">
        <f t="shared" si="4"/>
        <v>0</v>
      </c>
      <c r="F45" s="5">
        <f>F164</f>
        <v>0</v>
      </c>
      <c r="G45" s="5">
        <f>G164</f>
        <v>0</v>
      </c>
      <c r="H45" s="5">
        <f>H164</f>
        <v>0</v>
      </c>
      <c r="I45" s="5">
        <f>I164</f>
        <v>0</v>
      </c>
    </row>
    <row r="46" spans="1:9" ht="39">
      <c r="A46" s="7" t="s">
        <v>379</v>
      </c>
      <c r="B46" s="4" t="s">
        <v>381</v>
      </c>
      <c r="C46" s="5">
        <f aca="true" t="shared" si="20" ref="C46:I47">C47</f>
        <v>0</v>
      </c>
      <c r="D46" s="5">
        <f t="shared" si="20"/>
        <v>0</v>
      </c>
      <c r="E46" s="5">
        <f t="shared" si="20"/>
        <v>0</v>
      </c>
      <c r="F46" s="5">
        <f t="shared" si="20"/>
        <v>0</v>
      </c>
      <c r="G46" s="5">
        <f t="shared" si="20"/>
        <v>0</v>
      </c>
      <c r="H46" s="5">
        <f t="shared" si="20"/>
        <v>0</v>
      </c>
      <c r="I46" s="5">
        <f t="shared" si="20"/>
        <v>0</v>
      </c>
    </row>
    <row r="47" spans="1:9" ht="26.25">
      <c r="A47" s="7" t="s">
        <v>380</v>
      </c>
      <c r="B47" s="4" t="s">
        <v>382</v>
      </c>
      <c r="C47" s="5">
        <f t="shared" si="20"/>
        <v>0</v>
      </c>
      <c r="D47" s="5">
        <f t="shared" si="20"/>
        <v>0</v>
      </c>
      <c r="E47" s="5">
        <f t="shared" si="20"/>
        <v>0</v>
      </c>
      <c r="F47" s="5">
        <f t="shared" si="20"/>
        <v>0</v>
      </c>
      <c r="G47" s="5">
        <f t="shared" si="20"/>
        <v>0</v>
      </c>
      <c r="H47" s="5">
        <f t="shared" si="20"/>
        <v>0</v>
      </c>
      <c r="I47" s="5">
        <f t="shared" si="20"/>
        <v>0</v>
      </c>
    </row>
    <row r="48" spans="1:9" ht="15">
      <c r="A48" s="7" t="s">
        <v>215</v>
      </c>
      <c r="B48" s="4" t="s">
        <v>383</v>
      </c>
      <c r="C48" s="5">
        <f aca="true" t="shared" si="21" ref="C48:I48">C167</f>
        <v>0</v>
      </c>
      <c r="D48" s="5">
        <f>D167</f>
        <v>0</v>
      </c>
      <c r="E48" s="5">
        <f t="shared" si="21"/>
        <v>0</v>
      </c>
      <c r="F48" s="5">
        <f t="shared" si="21"/>
        <v>0</v>
      </c>
      <c r="G48" s="5">
        <f t="shared" si="21"/>
        <v>0</v>
      </c>
      <c r="H48" s="5">
        <f t="shared" si="21"/>
        <v>0</v>
      </c>
      <c r="I48" s="5">
        <f t="shared" si="21"/>
        <v>0</v>
      </c>
    </row>
    <row r="49" spans="1:9" ht="26.25">
      <c r="A49" s="7" t="s">
        <v>77</v>
      </c>
      <c r="B49" s="4" t="s">
        <v>78</v>
      </c>
      <c r="C49" s="5">
        <f aca="true" t="shared" si="22" ref="C49:I49">C51+C64+C82+C62</f>
        <v>44735000</v>
      </c>
      <c r="D49" s="5">
        <f>D51+D64+D82+D62</f>
        <v>407642000</v>
      </c>
      <c r="E49" s="5">
        <f t="shared" si="22"/>
        <v>2324000</v>
      </c>
      <c r="F49" s="5">
        <f t="shared" si="22"/>
        <v>409966000</v>
      </c>
      <c r="G49" s="5">
        <f t="shared" si="22"/>
        <v>485805000</v>
      </c>
      <c r="H49" s="5">
        <f t="shared" si="22"/>
        <v>498133000</v>
      </c>
      <c r="I49" s="5">
        <f t="shared" si="22"/>
        <v>508543000</v>
      </c>
    </row>
    <row r="50" spans="1:9" ht="15">
      <c r="A50" s="7" t="s">
        <v>115</v>
      </c>
      <c r="B50" s="4" t="s">
        <v>116</v>
      </c>
      <c r="C50" s="5">
        <f>C51</f>
        <v>0</v>
      </c>
      <c r="D50" s="5">
        <f>D51</f>
        <v>8269000</v>
      </c>
      <c r="E50" s="5">
        <f t="shared" si="4"/>
        <v>0</v>
      </c>
      <c r="F50" s="5">
        <f>F51</f>
        <v>8269000</v>
      </c>
      <c r="G50" s="5">
        <f>G51</f>
        <v>8491000</v>
      </c>
      <c r="H50" s="5">
        <f>H51</f>
        <v>8491000</v>
      </c>
      <c r="I50" s="5">
        <f>I51</f>
        <v>8491000</v>
      </c>
    </row>
    <row r="51" spans="1:9" ht="15">
      <c r="A51" s="7" t="s">
        <v>117</v>
      </c>
      <c r="B51" s="4" t="s">
        <v>118</v>
      </c>
      <c r="C51" s="5">
        <f>C52+C53+C54+C56</f>
        <v>0</v>
      </c>
      <c r="D51" s="5">
        <f>D52+D53+D54+D56</f>
        <v>8269000</v>
      </c>
      <c r="E51" s="5">
        <f t="shared" si="4"/>
        <v>0</v>
      </c>
      <c r="F51" s="5">
        <f>F52+F53+F54+F56</f>
        <v>8269000</v>
      </c>
      <c r="G51" s="5">
        <f>G52+G53+G54+G56</f>
        <v>8491000</v>
      </c>
      <c r="H51" s="5">
        <f>H52+H53+H54+H56</f>
        <v>8491000</v>
      </c>
      <c r="I51" s="5">
        <f>I52+I53+I54+I56</f>
        <v>8491000</v>
      </c>
    </row>
    <row r="52" spans="1:9" ht="15">
      <c r="A52" s="7" t="s">
        <v>79</v>
      </c>
      <c r="B52" s="4" t="s">
        <v>80</v>
      </c>
      <c r="C52" s="5">
        <f>C125</f>
        <v>0</v>
      </c>
      <c r="D52" s="5">
        <f>D125</f>
        <v>7883000</v>
      </c>
      <c r="E52" s="5">
        <f t="shared" si="4"/>
        <v>0</v>
      </c>
      <c r="F52" s="5">
        <f aca="true" t="shared" si="23" ref="F52:I53">F125</f>
        <v>7883000</v>
      </c>
      <c r="G52" s="5">
        <f t="shared" si="23"/>
        <v>7987000</v>
      </c>
      <c r="H52" s="5">
        <f t="shared" si="23"/>
        <v>7987000</v>
      </c>
      <c r="I52" s="5">
        <f t="shared" si="23"/>
        <v>7987000</v>
      </c>
    </row>
    <row r="53" spans="1:9" ht="26.25">
      <c r="A53" s="7" t="s">
        <v>81</v>
      </c>
      <c r="B53" s="4" t="s">
        <v>82</v>
      </c>
      <c r="C53" s="5">
        <f>C126</f>
        <v>0</v>
      </c>
      <c r="D53" s="5">
        <f>D126</f>
        <v>260000</v>
      </c>
      <c r="E53" s="5">
        <f t="shared" si="4"/>
        <v>0</v>
      </c>
      <c r="F53" s="5">
        <f t="shared" si="23"/>
        <v>260000</v>
      </c>
      <c r="G53" s="5">
        <f t="shared" si="23"/>
        <v>393000</v>
      </c>
      <c r="H53" s="5">
        <f t="shared" si="23"/>
        <v>393000</v>
      </c>
      <c r="I53" s="5">
        <f t="shared" si="23"/>
        <v>393000</v>
      </c>
    </row>
    <row r="54" spans="1:9" ht="26.25">
      <c r="A54" s="7" t="s">
        <v>83</v>
      </c>
      <c r="B54" s="4" t="s">
        <v>84</v>
      </c>
      <c r="C54" s="5">
        <f>C55</f>
        <v>0</v>
      </c>
      <c r="D54" s="5">
        <f>D55</f>
        <v>110000</v>
      </c>
      <c r="E54" s="5">
        <f t="shared" si="4"/>
        <v>0</v>
      </c>
      <c r="F54" s="5">
        <f>F55</f>
        <v>110000</v>
      </c>
      <c r="G54" s="5">
        <f>G55</f>
        <v>111000</v>
      </c>
      <c r="H54" s="5">
        <f>H55</f>
        <v>111000</v>
      </c>
      <c r="I54" s="5">
        <f>I55</f>
        <v>111000</v>
      </c>
    </row>
    <row r="55" spans="1:9" ht="15">
      <c r="A55" s="7" t="s">
        <v>87</v>
      </c>
      <c r="B55" s="4" t="s">
        <v>88</v>
      </c>
      <c r="C55" s="5">
        <f>C128</f>
        <v>0</v>
      </c>
      <c r="D55" s="5">
        <f>D128</f>
        <v>110000</v>
      </c>
      <c r="E55" s="5">
        <f t="shared" si="4"/>
        <v>0</v>
      </c>
      <c r="F55" s="5">
        <f>F128</f>
        <v>110000</v>
      </c>
      <c r="G55" s="5">
        <f>G128</f>
        <v>111000</v>
      </c>
      <c r="H55" s="5">
        <f>H128</f>
        <v>111000</v>
      </c>
      <c r="I55" s="5">
        <f>I128</f>
        <v>111000</v>
      </c>
    </row>
    <row r="56" spans="1:9" ht="15">
      <c r="A56" s="7" t="s">
        <v>89</v>
      </c>
      <c r="B56" s="4" t="s">
        <v>90</v>
      </c>
      <c r="C56" s="5">
        <f aca="true" t="shared" si="24" ref="C56:I59">C57</f>
        <v>0</v>
      </c>
      <c r="D56" s="5">
        <f t="shared" si="24"/>
        <v>16000</v>
      </c>
      <c r="E56" s="5">
        <f t="shared" si="4"/>
        <v>0</v>
      </c>
      <c r="F56" s="5">
        <f t="shared" si="24"/>
        <v>16000</v>
      </c>
      <c r="G56" s="5">
        <f t="shared" si="24"/>
        <v>0</v>
      </c>
      <c r="H56" s="5">
        <f t="shared" si="24"/>
        <v>0</v>
      </c>
      <c r="I56" s="5">
        <f t="shared" si="24"/>
        <v>0</v>
      </c>
    </row>
    <row r="57" spans="1:9" ht="15">
      <c r="A57" s="7" t="s">
        <v>99</v>
      </c>
      <c r="B57" s="4" t="s">
        <v>100</v>
      </c>
      <c r="C57" s="5">
        <f t="shared" si="24"/>
        <v>0</v>
      </c>
      <c r="D57" s="5">
        <f t="shared" si="24"/>
        <v>16000</v>
      </c>
      <c r="E57" s="5">
        <f t="shared" si="4"/>
        <v>0</v>
      </c>
      <c r="F57" s="5">
        <f t="shared" si="24"/>
        <v>16000</v>
      </c>
      <c r="G57" s="5">
        <f t="shared" si="24"/>
        <v>0</v>
      </c>
      <c r="H57" s="5">
        <f t="shared" si="24"/>
        <v>0</v>
      </c>
      <c r="I57" s="5">
        <f t="shared" si="24"/>
        <v>0</v>
      </c>
    </row>
    <row r="58" spans="1:9" ht="15">
      <c r="A58" s="7" t="s">
        <v>101</v>
      </c>
      <c r="B58" s="4" t="s">
        <v>102</v>
      </c>
      <c r="C58" s="5">
        <f t="shared" si="24"/>
        <v>0</v>
      </c>
      <c r="D58" s="5">
        <f t="shared" si="24"/>
        <v>16000</v>
      </c>
      <c r="E58" s="5">
        <f t="shared" si="4"/>
        <v>0</v>
      </c>
      <c r="F58" s="5">
        <f t="shared" si="24"/>
        <v>16000</v>
      </c>
      <c r="G58" s="5">
        <f t="shared" si="24"/>
        <v>0</v>
      </c>
      <c r="H58" s="5">
        <f t="shared" si="24"/>
        <v>0</v>
      </c>
      <c r="I58" s="5">
        <f t="shared" si="24"/>
        <v>0</v>
      </c>
    </row>
    <row r="59" spans="1:9" ht="15">
      <c r="A59" s="7" t="s">
        <v>103</v>
      </c>
      <c r="B59" s="4" t="s">
        <v>104</v>
      </c>
      <c r="C59" s="5">
        <f t="shared" si="24"/>
        <v>0</v>
      </c>
      <c r="D59" s="5">
        <f t="shared" si="24"/>
        <v>16000</v>
      </c>
      <c r="E59" s="5">
        <f t="shared" si="4"/>
        <v>0</v>
      </c>
      <c r="F59" s="5">
        <f t="shared" si="24"/>
        <v>16000</v>
      </c>
      <c r="G59" s="5">
        <f t="shared" si="24"/>
        <v>0</v>
      </c>
      <c r="H59" s="5">
        <f t="shared" si="24"/>
        <v>0</v>
      </c>
      <c r="I59" s="5">
        <f t="shared" si="24"/>
        <v>0</v>
      </c>
    </row>
    <row r="60" spans="1:9" ht="15">
      <c r="A60" s="7" t="s">
        <v>109</v>
      </c>
      <c r="B60" s="4" t="s">
        <v>110</v>
      </c>
      <c r="C60" s="5">
        <f>C175</f>
        <v>0</v>
      </c>
      <c r="D60" s="5">
        <f>D175</f>
        <v>16000</v>
      </c>
      <c r="E60" s="5">
        <f t="shared" si="4"/>
        <v>0</v>
      </c>
      <c r="F60" s="5">
        <f>F175</f>
        <v>16000</v>
      </c>
      <c r="G60" s="5">
        <f>G175</f>
        <v>0</v>
      </c>
      <c r="H60" s="5">
        <f>H175</f>
        <v>0</v>
      </c>
      <c r="I60" s="5">
        <f>I175</f>
        <v>0</v>
      </c>
    </row>
    <row r="61" spans="1:9" ht="15">
      <c r="A61" s="7" t="s">
        <v>119</v>
      </c>
      <c r="B61" s="4" t="s">
        <v>120</v>
      </c>
      <c r="C61" s="5">
        <f>C64+C82</f>
        <v>44735000</v>
      </c>
      <c r="D61" s="5">
        <f>D64+D82</f>
        <v>399370000</v>
      </c>
      <c r="E61" s="5">
        <f t="shared" si="4"/>
        <v>2324000</v>
      </c>
      <c r="F61" s="5">
        <f>F64+F82</f>
        <v>401694000</v>
      </c>
      <c r="G61" s="5">
        <f>G64+G82</f>
        <v>477311000</v>
      </c>
      <c r="H61" s="5">
        <f>H64+H82</f>
        <v>489639000</v>
      </c>
      <c r="I61" s="5">
        <f>I64+I82</f>
        <v>500049000</v>
      </c>
    </row>
    <row r="62" spans="1:9" ht="15">
      <c r="A62" s="7" t="s">
        <v>376</v>
      </c>
      <c r="B62" s="21">
        <v>6510</v>
      </c>
      <c r="C62" s="5">
        <f>C63</f>
        <v>0</v>
      </c>
      <c r="D62" s="5">
        <f>D63</f>
        <v>3000</v>
      </c>
      <c r="E62" s="5">
        <f t="shared" si="4"/>
        <v>0</v>
      </c>
      <c r="F62" s="5">
        <f>F63</f>
        <v>3000</v>
      </c>
      <c r="G62" s="5">
        <f>G63</f>
        <v>3000</v>
      </c>
      <c r="H62" s="5">
        <f>H63</f>
        <v>3000</v>
      </c>
      <c r="I62" s="5">
        <f>I63</f>
        <v>3000</v>
      </c>
    </row>
    <row r="63" spans="1:9" ht="26.25">
      <c r="A63" s="7" t="s">
        <v>81</v>
      </c>
      <c r="B63" s="21">
        <v>20</v>
      </c>
      <c r="C63" s="5">
        <f aca="true" t="shared" si="25" ref="C63:I63">C131</f>
        <v>0</v>
      </c>
      <c r="D63" s="5">
        <f>D131</f>
        <v>3000</v>
      </c>
      <c r="E63" s="5">
        <f t="shared" si="25"/>
        <v>0</v>
      </c>
      <c r="F63" s="5">
        <f t="shared" si="25"/>
        <v>3000</v>
      </c>
      <c r="G63" s="5">
        <f t="shared" si="25"/>
        <v>3000</v>
      </c>
      <c r="H63" s="5">
        <f t="shared" si="25"/>
        <v>3000</v>
      </c>
      <c r="I63" s="5">
        <f t="shared" si="25"/>
        <v>3000</v>
      </c>
    </row>
    <row r="64" spans="1:9" ht="15">
      <c r="A64" s="7" t="s">
        <v>121</v>
      </c>
      <c r="B64" s="4" t="s">
        <v>122</v>
      </c>
      <c r="C64" s="5">
        <f>C65+C66+C70+C67</f>
        <v>44735000</v>
      </c>
      <c r="D64" s="5">
        <f>D65+D66+D70+D67</f>
        <v>367251000</v>
      </c>
      <c r="E64" s="5">
        <f t="shared" si="4"/>
        <v>2324000</v>
      </c>
      <c r="F64" s="5">
        <f>F65+F66+F70+F67</f>
        <v>369575000</v>
      </c>
      <c r="G64" s="5">
        <f>G65+G66+G70+G67</f>
        <v>440253000</v>
      </c>
      <c r="H64" s="5">
        <f>H65+H66+H70+H67</f>
        <v>452581000</v>
      </c>
      <c r="I64" s="5">
        <f>I65+I66+I70+I67</f>
        <v>462991000</v>
      </c>
    </row>
    <row r="65" spans="1:9" ht="15">
      <c r="A65" s="7" t="s">
        <v>79</v>
      </c>
      <c r="B65" s="4" t="s">
        <v>80</v>
      </c>
      <c r="C65" s="5">
        <f>C133</f>
        <v>0</v>
      </c>
      <c r="D65" s="5">
        <f>D133</f>
        <v>234781000</v>
      </c>
      <c r="E65" s="5">
        <f t="shared" si="4"/>
        <v>0</v>
      </c>
      <c r="F65" s="5">
        <f aca="true" t="shared" si="26" ref="F65:I66">F133</f>
        <v>234781000</v>
      </c>
      <c r="G65" s="5">
        <f t="shared" si="26"/>
        <v>288509000</v>
      </c>
      <c r="H65" s="5">
        <f t="shared" si="26"/>
        <v>296588000</v>
      </c>
      <c r="I65" s="5">
        <f t="shared" si="26"/>
        <v>303409000</v>
      </c>
    </row>
    <row r="66" spans="1:9" ht="26.25">
      <c r="A66" s="7" t="s">
        <v>81</v>
      </c>
      <c r="B66" s="4" t="s">
        <v>82</v>
      </c>
      <c r="C66" s="5">
        <f>C134</f>
        <v>0</v>
      </c>
      <c r="D66" s="5">
        <f>D134</f>
        <v>104766000</v>
      </c>
      <c r="E66" s="5">
        <f t="shared" si="4"/>
        <v>2324000</v>
      </c>
      <c r="F66" s="5">
        <f t="shared" si="26"/>
        <v>107090000</v>
      </c>
      <c r="G66" s="5">
        <f t="shared" si="26"/>
        <v>115144000</v>
      </c>
      <c r="H66" s="5">
        <f t="shared" si="26"/>
        <v>118368000</v>
      </c>
      <c r="I66" s="5">
        <f t="shared" si="26"/>
        <v>121091000</v>
      </c>
    </row>
    <row r="67" spans="1:9" ht="26.25">
      <c r="A67" s="7" t="s">
        <v>83</v>
      </c>
      <c r="B67" s="4" t="s">
        <v>84</v>
      </c>
      <c r="C67" s="5">
        <f>C68+C69</f>
        <v>0</v>
      </c>
      <c r="D67" s="5">
        <f>D68+D69</f>
        <v>2663000</v>
      </c>
      <c r="E67" s="5">
        <f t="shared" si="4"/>
        <v>0</v>
      </c>
      <c r="F67" s="5">
        <f>F68+F69</f>
        <v>2663000</v>
      </c>
      <c r="G67" s="5">
        <f>G68+G69</f>
        <v>2961000</v>
      </c>
      <c r="H67" s="5">
        <f>H68+H69</f>
        <v>3045000</v>
      </c>
      <c r="I67" s="5">
        <f>I68+I69</f>
        <v>3115000</v>
      </c>
    </row>
    <row r="68" spans="1:9" ht="15">
      <c r="A68" s="7" t="s">
        <v>85</v>
      </c>
      <c r="B68" s="4" t="s">
        <v>86</v>
      </c>
      <c r="C68" s="5">
        <f>C136</f>
        <v>0</v>
      </c>
      <c r="D68" s="5">
        <f>D136</f>
        <v>716000</v>
      </c>
      <c r="E68" s="5">
        <f t="shared" si="4"/>
        <v>0</v>
      </c>
      <c r="F68" s="5">
        <f aca="true" t="shared" si="27" ref="F68:I69">F136</f>
        <v>716000</v>
      </c>
      <c r="G68" s="5">
        <f t="shared" si="27"/>
        <v>297000</v>
      </c>
      <c r="H68" s="5">
        <f t="shared" si="27"/>
        <v>306000</v>
      </c>
      <c r="I68" s="5">
        <f t="shared" si="27"/>
        <v>313000</v>
      </c>
    </row>
    <row r="69" spans="1:9" ht="15">
      <c r="A69" s="7" t="s">
        <v>87</v>
      </c>
      <c r="B69" s="4" t="s">
        <v>88</v>
      </c>
      <c r="C69" s="5">
        <f>C137</f>
        <v>0</v>
      </c>
      <c r="D69" s="5">
        <f>D137</f>
        <v>1947000</v>
      </c>
      <c r="E69" s="5">
        <f t="shared" si="4"/>
        <v>0</v>
      </c>
      <c r="F69" s="5">
        <f t="shared" si="27"/>
        <v>1947000</v>
      </c>
      <c r="G69" s="5">
        <f t="shared" si="27"/>
        <v>2664000</v>
      </c>
      <c r="H69" s="5">
        <f t="shared" si="27"/>
        <v>2739000</v>
      </c>
      <c r="I69" s="5">
        <f t="shared" si="27"/>
        <v>2802000</v>
      </c>
    </row>
    <row r="70" spans="1:9" ht="15">
      <c r="A70" s="7" t="s">
        <v>89</v>
      </c>
      <c r="B70" s="4" t="s">
        <v>90</v>
      </c>
      <c r="C70" s="5">
        <f>C71+C75</f>
        <v>44735000</v>
      </c>
      <c r="D70" s="5">
        <f>D71+D75</f>
        <v>25041000</v>
      </c>
      <c r="E70" s="5">
        <f t="shared" si="4"/>
        <v>0</v>
      </c>
      <c r="F70" s="5">
        <f>F71+F75</f>
        <v>25041000</v>
      </c>
      <c r="G70" s="5">
        <f>G71+G75</f>
        <v>33639000</v>
      </c>
      <c r="H70" s="5">
        <f>H71+H75</f>
        <v>34580000</v>
      </c>
      <c r="I70" s="5">
        <f>I71+I75</f>
        <v>35376000</v>
      </c>
    </row>
    <row r="71" spans="1:9" ht="26.25">
      <c r="A71" s="7" t="s">
        <v>91</v>
      </c>
      <c r="B71" s="4" t="s">
        <v>92</v>
      </c>
      <c r="C71" s="5">
        <f>C72</f>
        <v>0</v>
      </c>
      <c r="D71" s="5">
        <f>D72</f>
        <v>0</v>
      </c>
      <c r="E71" s="5">
        <f t="shared" si="4"/>
        <v>0</v>
      </c>
      <c r="F71" s="5">
        <f>F72</f>
        <v>0</v>
      </c>
      <c r="G71" s="5">
        <f>G72</f>
        <v>0</v>
      </c>
      <c r="H71" s="5">
        <f>H72</f>
        <v>0</v>
      </c>
      <c r="I71" s="5">
        <f>I72</f>
        <v>0</v>
      </c>
    </row>
    <row r="72" spans="1:9" ht="15">
      <c r="A72" s="7" t="s">
        <v>93</v>
      </c>
      <c r="B72" s="4" t="s">
        <v>94</v>
      </c>
      <c r="C72" s="5">
        <f>C73+C74</f>
        <v>0</v>
      </c>
      <c r="D72" s="5">
        <f>D73+D74</f>
        <v>0</v>
      </c>
      <c r="E72" s="5">
        <f t="shared" si="4"/>
        <v>0</v>
      </c>
      <c r="F72" s="5">
        <f>F73+F74</f>
        <v>0</v>
      </c>
      <c r="G72" s="5">
        <f>G73+G74</f>
        <v>0</v>
      </c>
      <c r="H72" s="5">
        <f>H73+H74</f>
        <v>0</v>
      </c>
      <c r="I72" s="5">
        <f>I73+I74</f>
        <v>0</v>
      </c>
    </row>
    <row r="73" spans="1:9" ht="15">
      <c r="A73" s="7" t="s">
        <v>95</v>
      </c>
      <c r="B73" s="4" t="s">
        <v>96</v>
      </c>
      <c r="C73" s="5">
        <f>C181</f>
        <v>0</v>
      </c>
      <c r="D73" s="5">
        <f>D181</f>
        <v>0</v>
      </c>
      <c r="E73" s="5">
        <f t="shared" si="4"/>
        <v>0</v>
      </c>
      <c r="F73" s="5">
        <f aca="true" t="shared" si="28" ref="F73:I74">F181</f>
        <v>0</v>
      </c>
      <c r="G73" s="5">
        <f t="shared" si="28"/>
        <v>0</v>
      </c>
      <c r="H73" s="5">
        <f t="shared" si="28"/>
        <v>0</v>
      </c>
      <c r="I73" s="5">
        <f t="shared" si="28"/>
        <v>0</v>
      </c>
    </row>
    <row r="74" spans="1:9" ht="15">
      <c r="A74" s="7" t="s">
        <v>97</v>
      </c>
      <c r="B74" s="4" t="s">
        <v>98</v>
      </c>
      <c r="C74" s="5">
        <f>C182</f>
        <v>0</v>
      </c>
      <c r="D74" s="5">
        <f>D182</f>
        <v>0</v>
      </c>
      <c r="E74" s="5">
        <f t="shared" si="4"/>
        <v>0</v>
      </c>
      <c r="F74" s="5">
        <f t="shared" si="28"/>
        <v>0</v>
      </c>
      <c r="G74" s="5">
        <f t="shared" si="28"/>
        <v>0</v>
      </c>
      <c r="H74" s="5">
        <f t="shared" si="28"/>
        <v>0</v>
      </c>
      <c r="I74" s="5">
        <f t="shared" si="28"/>
        <v>0</v>
      </c>
    </row>
    <row r="75" spans="1:9" ht="15">
      <c r="A75" s="7" t="s">
        <v>99</v>
      </c>
      <c r="B75" s="4" t="s">
        <v>100</v>
      </c>
      <c r="C75" s="5">
        <f>C76</f>
        <v>44735000</v>
      </c>
      <c r="D75" s="5">
        <f>D76</f>
        <v>25041000</v>
      </c>
      <c r="E75" s="5">
        <f t="shared" si="4"/>
        <v>0</v>
      </c>
      <c r="F75" s="5">
        <f>F76</f>
        <v>25041000</v>
      </c>
      <c r="G75" s="5">
        <f>G76</f>
        <v>33639000</v>
      </c>
      <c r="H75" s="5">
        <f>H76</f>
        <v>34580000</v>
      </c>
      <c r="I75" s="5">
        <f>I76</f>
        <v>35376000</v>
      </c>
    </row>
    <row r="76" spans="1:9" ht="15">
      <c r="A76" s="7" t="s">
        <v>101</v>
      </c>
      <c r="B76" s="4" t="s">
        <v>102</v>
      </c>
      <c r="C76" s="5">
        <f>C77+C81</f>
        <v>44735000</v>
      </c>
      <c r="D76" s="5">
        <f>D77+D81</f>
        <v>25041000</v>
      </c>
      <c r="E76" s="5">
        <f t="shared" si="4"/>
        <v>0</v>
      </c>
      <c r="F76" s="5">
        <f>F77+F81</f>
        <v>25041000</v>
      </c>
      <c r="G76" s="5">
        <f>G77+G81</f>
        <v>33639000</v>
      </c>
      <c r="H76" s="5">
        <f>H77+H81</f>
        <v>34580000</v>
      </c>
      <c r="I76" s="5">
        <f>I77+I81</f>
        <v>35376000</v>
      </c>
    </row>
    <row r="77" spans="1:9" ht="15">
      <c r="A77" s="7" t="s">
        <v>103</v>
      </c>
      <c r="B77" s="4" t="s">
        <v>104</v>
      </c>
      <c r="C77" s="5">
        <f>C78+C79+C80</f>
        <v>28451000</v>
      </c>
      <c r="D77" s="5">
        <f>D78+D79+D80</f>
        <v>20890000</v>
      </c>
      <c r="E77" s="5">
        <f t="shared" si="4"/>
        <v>0</v>
      </c>
      <c r="F77" s="5">
        <f>F78+F79+F80</f>
        <v>20890000</v>
      </c>
      <c r="G77" s="5">
        <f>G78+G79+G80</f>
        <v>24782000</v>
      </c>
      <c r="H77" s="5">
        <f>H78+H79+H80</f>
        <v>25475000</v>
      </c>
      <c r="I77" s="5">
        <f>I78+I79+I80</f>
        <v>26061000</v>
      </c>
    </row>
    <row r="78" spans="1:9" ht="15">
      <c r="A78" s="7" t="s">
        <v>105</v>
      </c>
      <c r="B78" s="4" t="s">
        <v>106</v>
      </c>
      <c r="C78" s="5">
        <f aca="true" t="shared" si="29" ref="C78:D81">C186</f>
        <v>12278000</v>
      </c>
      <c r="D78" s="5">
        <f t="shared" si="29"/>
        <v>15302000</v>
      </c>
      <c r="E78" s="5">
        <f t="shared" si="4"/>
        <v>0</v>
      </c>
      <c r="F78" s="5">
        <f aca="true" t="shared" si="30" ref="F78:I81">F186</f>
        <v>15302000</v>
      </c>
      <c r="G78" s="5">
        <f t="shared" si="30"/>
        <v>8041000</v>
      </c>
      <c r="H78" s="5">
        <f t="shared" si="30"/>
        <v>8266000</v>
      </c>
      <c r="I78" s="5">
        <f t="shared" si="30"/>
        <v>8456000</v>
      </c>
    </row>
    <row r="79" spans="1:9" ht="15">
      <c r="A79" s="7" t="s">
        <v>107</v>
      </c>
      <c r="B79" s="4" t="s">
        <v>108</v>
      </c>
      <c r="C79" s="5">
        <f t="shared" si="29"/>
        <v>15441000</v>
      </c>
      <c r="D79" s="5">
        <f t="shared" si="29"/>
        <v>4530000</v>
      </c>
      <c r="E79" s="5">
        <f aca="true" t="shared" si="31" ref="E79:E150">F79-D79</f>
        <v>0</v>
      </c>
      <c r="F79" s="5">
        <f t="shared" si="30"/>
        <v>4530000</v>
      </c>
      <c r="G79" s="5">
        <f t="shared" si="30"/>
        <v>15223000</v>
      </c>
      <c r="H79" s="5">
        <f t="shared" si="30"/>
        <v>15649000</v>
      </c>
      <c r="I79" s="5">
        <f t="shared" si="30"/>
        <v>16009000</v>
      </c>
    </row>
    <row r="80" spans="1:9" ht="15">
      <c r="A80" s="7" t="s">
        <v>111</v>
      </c>
      <c r="B80" s="4" t="s">
        <v>112</v>
      </c>
      <c r="C80" s="5">
        <f t="shared" si="29"/>
        <v>732000</v>
      </c>
      <c r="D80" s="5">
        <f t="shared" si="29"/>
        <v>1058000</v>
      </c>
      <c r="E80" s="5">
        <f t="shared" si="31"/>
        <v>0</v>
      </c>
      <c r="F80" s="5">
        <f t="shared" si="30"/>
        <v>1058000</v>
      </c>
      <c r="G80" s="5">
        <f t="shared" si="30"/>
        <v>1518000</v>
      </c>
      <c r="H80" s="5">
        <f t="shared" si="30"/>
        <v>1560000</v>
      </c>
      <c r="I80" s="5">
        <f t="shared" si="30"/>
        <v>1596000</v>
      </c>
    </row>
    <row r="81" spans="1:9" ht="15">
      <c r="A81" s="7" t="s">
        <v>113</v>
      </c>
      <c r="B81" s="4" t="s">
        <v>114</v>
      </c>
      <c r="C81" s="5">
        <f t="shared" si="29"/>
        <v>16284000</v>
      </c>
      <c r="D81" s="5">
        <f t="shared" si="29"/>
        <v>4151000</v>
      </c>
      <c r="E81" s="5">
        <f t="shared" si="31"/>
        <v>0</v>
      </c>
      <c r="F81" s="5">
        <f t="shared" si="30"/>
        <v>4151000</v>
      </c>
      <c r="G81" s="5">
        <f t="shared" si="30"/>
        <v>8857000</v>
      </c>
      <c r="H81" s="5">
        <f t="shared" si="30"/>
        <v>9105000</v>
      </c>
      <c r="I81" s="5">
        <f t="shared" si="30"/>
        <v>9315000</v>
      </c>
    </row>
    <row r="82" spans="1:9" ht="15">
      <c r="A82" s="7" t="s">
        <v>123</v>
      </c>
      <c r="B82" s="4" t="s">
        <v>124</v>
      </c>
      <c r="C82" s="5">
        <f>C83+C84+C85+C87</f>
        <v>0</v>
      </c>
      <c r="D82" s="5">
        <f>D83+D84+D85+D87</f>
        <v>32119000</v>
      </c>
      <c r="E82" s="5">
        <f t="shared" si="31"/>
        <v>0</v>
      </c>
      <c r="F82" s="5">
        <f>F83+F84+F85+F87</f>
        <v>32119000</v>
      </c>
      <c r="G82" s="5">
        <f>G83+G84+G85+G87</f>
        <v>37058000</v>
      </c>
      <c r="H82" s="5">
        <f>H83+H84+H85+H87</f>
        <v>37058000</v>
      </c>
      <c r="I82" s="5">
        <f>I83+I84+I85+I87</f>
        <v>37058000</v>
      </c>
    </row>
    <row r="83" spans="1:9" ht="15">
      <c r="A83" s="7" t="s">
        <v>79</v>
      </c>
      <c r="B83" s="4" t="s">
        <v>80</v>
      </c>
      <c r="C83" s="5">
        <f>C139</f>
        <v>0</v>
      </c>
      <c r="D83" s="5">
        <f>D139</f>
        <v>25510000</v>
      </c>
      <c r="E83" s="5">
        <f t="shared" si="31"/>
        <v>0</v>
      </c>
      <c r="F83" s="5">
        <f aca="true" t="shared" si="32" ref="F83:I84">F139</f>
        <v>25510000</v>
      </c>
      <c r="G83" s="5">
        <f t="shared" si="32"/>
        <v>30774000</v>
      </c>
      <c r="H83" s="5">
        <f t="shared" si="32"/>
        <v>30774000</v>
      </c>
      <c r="I83" s="5">
        <f t="shared" si="32"/>
        <v>30774000</v>
      </c>
    </row>
    <row r="84" spans="1:9" ht="26.25">
      <c r="A84" s="7" t="s">
        <v>81</v>
      </c>
      <c r="B84" s="4" t="s">
        <v>82</v>
      </c>
      <c r="C84" s="5">
        <f>C140</f>
        <v>0</v>
      </c>
      <c r="D84" s="5">
        <f>D140</f>
        <v>5208000</v>
      </c>
      <c r="E84" s="5">
        <f t="shared" si="31"/>
        <v>0</v>
      </c>
      <c r="F84" s="5">
        <f t="shared" si="32"/>
        <v>5208000</v>
      </c>
      <c r="G84" s="5">
        <f t="shared" si="32"/>
        <v>5919000</v>
      </c>
      <c r="H84" s="5">
        <f t="shared" si="32"/>
        <v>5919000</v>
      </c>
      <c r="I84" s="5">
        <f t="shared" si="32"/>
        <v>5919000</v>
      </c>
    </row>
    <row r="85" spans="1:9" ht="26.25">
      <c r="A85" s="7" t="s">
        <v>83</v>
      </c>
      <c r="B85" s="4" t="s">
        <v>84</v>
      </c>
      <c r="C85" s="5">
        <f>C86</f>
        <v>0</v>
      </c>
      <c r="D85" s="5">
        <f>D86</f>
        <v>337000</v>
      </c>
      <c r="E85" s="5">
        <f t="shared" si="31"/>
        <v>0</v>
      </c>
      <c r="F85" s="5">
        <f>F86</f>
        <v>337000</v>
      </c>
      <c r="G85" s="5">
        <f>G86</f>
        <v>362000</v>
      </c>
      <c r="H85" s="5">
        <f>H86</f>
        <v>362000</v>
      </c>
      <c r="I85" s="5">
        <f>I86</f>
        <v>362000</v>
      </c>
    </row>
    <row r="86" spans="1:9" ht="15">
      <c r="A86" s="7" t="s">
        <v>87</v>
      </c>
      <c r="B86" s="4" t="s">
        <v>88</v>
      </c>
      <c r="C86" s="5">
        <f>C142</f>
        <v>0</v>
      </c>
      <c r="D86" s="5">
        <f>D142</f>
        <v>337000</v>
      </c>
      <c r="E86" s="5">
        <f t="shared" si="31"/>
        <v>0</v>
      </c>
      <c r="F86" s="5">
        <f>F142</f>
        <v>337000</v>
      </c>
      <c r="G86" s="5">
        <f>G142</f>
        <v>362000</v>
      </c>
      <c r="H86" s="5">
        <f>H142</f>
        <v>362000</v>
      </c>
      <c r="I86" s="5">
        <f>I142</f>
        <v>362000</v>
      </c>
    </row>
    <row r="87" spans="1:9" ht="15">
      <c r="A87" s="7" t="s">
        <v>89</v>
      </c>
      <c r="B87" s="4" t="s">
        <v>90</v>
      </c>
      <c r="C87" s="5">
        <f aca="true" t="shared" si="33" ref="C87:I90">C88</f>
        <v>0</v>
      </c>
      <c r="D87" s="5">
        <f t="shared" si="33"/>
        <v>1064000</v>
      </c>
      <c r="E87" s="5">
        <f t="shared" si="31"/>
        <v>0</v>
      </c>
      <c r="F87" s="5">
        <f t="shared" si="33"/>
        <v>1064000</v>
      </c>
      <c r="G87" s="5">
        <f t="shared" si="33"/>
        <v>3000</v>
      </c>
      <c r="H87" s="5">
        <f t="shared" si="33"/>
        <v>3000</v>
      </c>
      <c r="I87" s="5">
        <f t="shared" si="33"/>
        <v>3000</v>
      </c>
    </row>
    <row r="88" spans="1:9" ht="15">
      <c r="A88" s="7" t="s">
        <v>99</v>
      </c>
      <c r="B88" s="4" t="s">
        <v>100</v>
      </c>
      <c r="C88" s="5">
        <f t="shared" si="33"/>
        <v>0</v>
      </c>
      <c r="D88" s="5">
        <f t="shared" si="33"/>
        <v>1064000</v>
      </c>
      <c r="E88" s="5">
        <f t="shared" si="31"/>
        <v>0</v>
      </c>
      <c r="F88" s="5">
        <f t="shared" si="33"/>
        <v>1064000</v>
      </c>
      <c r="G88" s="5">
        <f t="shared" si="33"/>
        <v>3000</v>
      </c>
      <c r="H88" s="5">
        <f t="shared" si="33"/>
        <v>3000</v>
      </c>
      <c r="I88" s="5">
        <f t="shared" si="33"/>
        <v>3000</v>
      </c>
    </row>
    <row r="89" spans="1:9" ht="15">
      <c r="A89" s="7" t="s">
        <v>101</v>
      </c>
      <c r="B89" s="4" t="s">
        <v>102</v>
      </c>
      <c r="C89" s="5">
        <f t="shared" si="33"/>
        <v>0</v>
      </c>
      <c r="D89" s="5">
        <f t="shared" si="33"/>
        <v>1064000</v>
      </c>
      <c r="E89" s="5">
        <f t="shared" si="31"/>
        <v>0</v>
      </c>
      <c r="F89" s="5">
        <f t="shared" si="33"/>
        <v>1064000</v>
      </c>
      <c r="G89" s="5">
        <f t="shared" si="33"/>
        <v>3000</v>
      </c>
      <c r="H89" s="5">
        <f t="shared" si="33"/>
        <v>3000</v>
      </c>
      <c r="I89" s="5">
        <f t="shared" si="33"/>
        <v>3000</v>
      </c>
    </row>
    <row r="90" spans="1:9" ht="15">
      <c r="A90" s="7" t="s">
        <v>103</v>
      </c>
      <c r="B90" s="4" t="s">
        <v>104</v>
      </c>
      <c r="C90" s="5">
        <f t="shared" si="33"/>
        <v>0</v>
      </c>
      <c r="D90" s="5">
        <f t="shared" si="33"/>
        <v>1064000</v>
      </c>
      <c r="E90" s="5">
        <f t="shared" si="31"/>
        <v>0</v>
      </c>
      <c r="F90" s="5">
        <f t="shared" si="33"/>
        <v>1064000</v>
      </c>
      <c r="G90" s="5">
        <f t="shared" si="33"/>
        <v>3000</v>
      </c>
      <c r="H90" s="5">
        <f t="shared" si="33"/>
        <v>3000</v>
      </c>
      <c r="I90" s="5">
        <f t="shared" si="33"/>
        <v>3000</v>
      </c>
    </row>
    <row r="91" spans="1:9" ht="15">
      <c r="A91" s="7" t="s">
        <v>111</v>
      </c>
      <c r="B91" s="4" t="s">
        <v>112</v>
      </c>
      <c r="C91" s="5">
        <f>C195</f>
        <v>0</v>
      </c>
      <c r="D91" s="5">
        <f>D195</f>
        <v>1064000</v>
      </c>
      <c r="E91" s="5">
        <f t="shared" si="31"/>
        <v>0</v>
      </c>
      <c r="F91" s="5">
        <f>F195</f>
        <v>1064000</v>
      </c>
      <c r="G91" s="5">
        <f>G195</f>
        <v>3000</v>
      </c>
      <c r="H91" s="5">
        <f>H195</f>
        <v>3000</v>
      </c>
      <c r="I91" s="5">
        <f>I195</f>
        <v>3000</v>
      </c>
    </row>
    <row r="92" spans="1:9" ht="15">
      <c r="A92" s="7" t="s">
        <v>125</v>
      </c>
      <c r="B92" s="4" t="s">
        <v>4</v>
      </c>
      <c r="C92" s="5">
        <f aca="true" t="shared" si="34" ref="C92:I92">C93+C113</f>
        <v>0</v>
      </c>
      <c r="D92" s="5">
        <f>D93+D113</f>
        <v>381521000</v>
      </c>
      <c r="E92" s="5">
        <f t="shared" si="34"/>
        <v>2324000</v>
      </c>
      <c r="F92" s="5">
        <f t="shared" si="34"/>
        <v>383845000</v>
      </c>
      <c r="G92" s="5">
        <f t="shared" si="34"/>
        <v>452163000</v>
      </c>
      <c r="H92" s="5">
        <f t="shared" si="34"/>
        <v>463550000</v>
      </c>
      <c r="I92" s="5">
        <f t="shared" si="34"/>
        <v>473164000</v>
      </c>
    </row>
    <row r="93" spans="1:9" ht="15">
      <c r="A93" s="7" t="s">
        <v>5</v>
      </c>
      <c r="B93" s="4" t="s">
        <v>6</v>
      </c>
      <c r="C93" s="5">
        <f aca="true" t="shared" si="35" ref="C93:I93">C94</f>
        <v>0</v>
      </c>
      <c r="D93" s="5">
        <f t="shared" si="35"/>
        <v>227711000</v>
      </c>
      <c r="E93" s="5">
        <f t="shared" si="35"/>
        <v>2324000</v>
      </c>
      <c r="F93" s="5">
        <f t="shared" si="35"/>
        <v>230035000</v>
      </c>
      <c r="G93" s="5">
        <f t="shared" si="35"/>
        <v>267555000</v>
      </c>
      <c r="H93" s="5">
        <f t="shared" si="35"/>
        <v>275048000</v>
      </c>
      <c r="I93" s="5">
        <f t="shared" si="35"/>
        <v>281374000</v>
      </c>
    </row>
    <row r="94" spans="1:9" ht="15">
      <c r="A94" s="7" t="s">
        <v>7</v>
      </c>
      <c r="B94" s="4" t="s">
        <v>8</v>
      </c>
      <c r="C94" s="5">
        <f aca="true" t="shared" si="36" ref="C94:I94">C95+C99</f>
        <v>0</v>
      </c>
      <c r="D94" s="5">
        <f>D95+D99</f>
        <v>227711000</v>
      </c>
      <c r="E94" s="5">
        <f t="shared" si="36"/>
        <v>2324000</v>
      </c>
      <c r="F94" s="5">
        <f t="shared" si="36"/>
        <v>230035000</v>
      </c>
      <c r="G94" s="5">
        <f t="shared" si="36"/>
        <v>267555000</v>
      </c>
      <c r="H94" s="5">
        <f t="shared" si="36"/>
        <v>275048000</v>
      </c>
      <c r="I94" s="5">
        <f t="shared" si="36"/>
        <v>281374000</v>
      </c>
    </row>
    <row r="95" spans="1:9" ht="15">
      <c r="A95" s="7" t="s">
        <v>9</v>
      </c>
      <c r="B95" s="4" t="s">
        <v>10</v>
      </c>
      <c r="C95" s="5">
        <f aca="true" t="shared" si="37" ref="C95:I97">C96</f>
        <v>0</v>
      </c>
      <c r="D95" s="5">
        <f t="shared" si="37"/>
        <v>240000</v>
      </c>
      <c r="E95" s="5">
        <f t="shared" si="37"/>
        <v>0</v>
      </c>
      <c r="F95" s="5">
        <f t="shared" si="37"/>
        <v>240000</v>
      </c>
      <c r="G95" s="5">
        <f t="shared" si="37"/>
        <v>130000</v>
      </c>
      <c r="H95" s="5">
        <f t="shared" si="37"/>
        <v>134000</v>
      </c>
      <c r="I95" s="5">
        <f t="shared" si="37"/>
        <v>137000</v>
      </c>
    </row>
    <row r="96" spans="1:9" ht="15">
      <c r="A96" s="7" t="s">
        <v>11</v>
      </c>
      <c r="B96" s="4" t="s">
        <v>12</v>
      </c>
      <c r="C96" s="5">
        <f t="shared" si="37"/>
        <v>0</v>
      </c>
      <c r="D96" s="5">
        <f t="shared" si="37"/>
        <v>240000</v>
      </c>
      <c r="E96" s="5">
        <f t="shared" si="31"/>
        <v>0</v>
      </c>
      <c r="F96" s="5">
        <f t="shared" si="37"/>
        <v>240000</v>
      </c>
      <c r="G96" s="5">
        <f t="shared" si="37"/>
        <v>130000</v>
      </c>
      <c r="H96" s="5">
        <f t="shared" si="37"/>
        <v>134000</v>
      </c>
      <c r="I96" s="5">
        <f t="shared" si="37"/>
        <v>137000</v>
      </c>
    </row>
    <row r="97" spans="1:9" ht="15">
      <c r="A97" s="7" t="s">
        <v>13</v>
      </c>
      <c r="B97" s="4" t="s">
        <v>14</v>
      </c>
      <c r="C97" s="5">
        <f t="shared" si="37"/>
        <v>0</v>
      </c>
      <c r="D97" s="5">
        <f t="shared" si="37"/>
        <v>240000</v>
      </c>
      <c r="E97" s="5">
        <f t="shared" si="31"/>
        <v>0</v>
      </c>
      <c r="F97" s="5">
        <f t="shared" si="37"/>
        <v>240000</v>
      </c>
      <c r="G97" s="5">
        <f t="shared" si="37"/>
        <v>130000</v>
      </c>
      <c r="H97" s="5">
        <f t="shared" si="37"/>
        <v>134000</v>
      </c>
      <c r="I97" s="5">
        <f t="shared" si="37"/>
        <v>137000</v>
      </c>
    </row>
    <row r="98" spans="1:9" ht="15">
      <c r="A98" s="7" t="s">
        <v>15</v>
      </c>
      <c r="B98" s="4" t="s">
        <v>16</v>
      </c>
      <c r="C98" s="5"/>
      <c r="D98" s="5">
        <v>240000</v>
      </c>
      <c r="E98" s="5">
        <f t="shared" si="31"/>
        <v>0</v>
      </c>
      <c r="F98" s="5">
        <v>240000</v>
      </c>
      <c r="G98" s="5">
        <v>130000</v>
      </c>
      <c r="H98" s="5">
        <v>134000</v>
      </c>
      <c r="I98" s="5">
        <v>137000</v>
      </c>
    </row>
    <row r="99" spans="1:9" ht="15">
      <c r="A99" s="7" t="s">
        <v>17</v>
      </c>
      <c r="B99" s="4" t="s">
        <v>18</v>
      </c>
      <c r="C99" s="5">
        <f>C100+C109</f>
        <v>0</v>
      </c>
      <c r="D99" s="5">
        <f aca="true" t="shared" si="38" ref="D99:I99">D100+D109+D107</f>
        <v>227471000</v>
      </c>
      <c r="E99" s="5">
        <f t="shared" si="38"/>
        <v>2324000</v>
      </c>
      <c r="F99" s="5">
        <f t="shared" si="38"/>
        <v>229795000</v>
      </c>
      <c r="G99" s="5">
        <f t="shared" si="38"/>
        <v>267425000</v>
      </c>
      <c r="H99" s="5">
        <f t="shared" si="38"/>
        <v>274914000</v>
      </c>
      <c r="I99" s="5">
        <f t="shared" si="38"/>
        <v>281237000</v>
      </c>
    </row>
    <row r="100" spans="1:9" ht="39">
      <c r="A100" s="7" t="s">
        <v>126</v>
      </c>
      <c r="B100" s="4" t="s">
        <v>20</v>
      </c>
      <c r="C100" s="5">
        <f aca="true" t="shared" si="39" ref="C100:I100">C101+C103+C104+C105+C106+C102</f>
        <v>0</v>
      </c>
      <c r="D100" s="5">
        <f>D101+D103+D104+D105+D106+D102</f>
        <v>226537000</v>
      </c>
      <c r="E100" s="5">
        <f t="shared" si="39"/>
        <v>2310000</v>
      </c>
      <c r="F100" s="5">
        <f t="shared" si="39"/>
        <v>228847000</v>
      </c>
      <c r="G100" s="5">
        <f t="shared" si="39"/>
        <v>273038000</v>
      </c>
      <c r="H100" s="5">
        <f t="shared" si="39"/>
        <v>280683000</v>
      </c>
      <c r="I100" s="5">
        <f t="shared" si="39"/>
        <v>287139000</v>
      </c>
    </row>
    <row r="101" spans="1:9" ht="15">
      <c r="A101" s="7" t="s">
        <v>21</v>
      </c>
      <c r="B101" s="4" t="s">
        <v>22</v>
      </c>
      <c r="C101" s="5"/>
      <c r="D101" s="5">
        <v>2485000</v>
      </c>
      <c r="E101" s="5">
        <f t="shared" si="31"/>
        <v>0</v>
      </c>
      <c r="F101" s="5">
        <v>2485000</v>
      </c>
      <c r="G101" s="5">
        <v>3186000</v>
      </c>
      <c r="H101" s="5">
        <v>3275000</v>
      </c>
      <c r="I101" s="5">
        <v>3350000</v>
      </c>
    </row>
    <row r="102" spans="1:9" ht="15">
      <c r="A102" s="7" t="s">
        <v>377</v>
      </c>
      <c r="B102" s="4" t="s">
        <v>378</v>
      </c>
      <c r="C102" s="5"/>
      <c r="D102" s="5">
        <v>3000</v>
      </c>
      <c r="E102" s="5">
        <f t="shared" si="31"/>
        <v>0</v>
      </c>
      <c r="F102" s="5">
        <v>3000</v>
      </c>
      <c r="G102" s="5">
        <v>3000</v>
      </c>
      <c r="H102" s="5">
        <v>3000</v>
      </c>
      <c r="I102" s="5">
        <v>3000</v>
      </c>
    </row>
    <row r="103" spans="1:9" ht="15">
      <c r="A103" s="7" t="s">
        <v>23</v>
      </c>
      <c r="B103" s="4" t="s">
        <v>24</v>
      </c>
      <c r="C103" s="5"/>
      <c r="D103" s="5">
        <v>77000</v>
      </c>
      <c r="E103" s="5">
        <f t="shared" si="31"/>
        <v>0</v>
      </c>
      <c r="F103" s="5">
        <v>77000</v>
      </c>
      <c r="G103" s="5"/>
      <c r="H103" s="5"/>
      <c r="I103" s="5"/>
    </row>
    <row r="104" spans="1:9" ht="15">
      <c r="A104" s="7" t="s">
        <v>25</v>
      </c>
      <c r="B104" s="4" t="s">
        <v>26</v>
      </c>
      <c r="C104" s="5"/>
      <c r="D104" s="5">
        <v>159519000</v>
      </c>
      <c r="E104" s="5">
        <f t="shared" si="31"/>
        <v>2310000</v>
      </c>
      <c r="F104" s="5">
        <f>159519000+2310000</f>
        <v>161829000</v>
      </c>
      <c r="G104" s="5">
        <v>211311000</v>
      </c>
      <c r="H104" s="5">
        <v>217228000</v>
      </c>
      <c r="I104" s="5">
        <v>222224000</v>
      </c>
    </row>
    <row r="105" spans="1:9" ht="26.25">
      <c r="A105" s="7" t="s">
        <v>27</v>
      </c>
      <c r="B105" s="4" t="s">
        <v>28</v>
      </c>
      <c r="C105" s="5"/>
      <c r="D105" s="5">
        <v>61933000</v>
      </c>
      <c r="E105" s="5">
        <f t="shared" si="31"/>
        <v>0</v>
      </c>
      <c r="F105" s="5">
        <v>61933000</v>
      </c>
      <c r="G105" s="5">
        <v>55267000</v>
      </c>
      <c r="H105" s="5">
        <v>56815000</v>
      </c>
      <c r="I105" s="5">
        <v>58122000</v>
      </c>
    </row>
    <row r="106" spans="1:9" ht="15">
      <c r="A106" s="7" t="s">
        <v>29</v>
      </c>
      <c r="B106" s="4" t="s">
        <v>30</v>
      </c>
      <c r="C106" s="5"/>
      <c r="D106" s="5">
        <v>2520000</v>
      </c>
      <c r="E106" s="5">
        <f t="shared" si="31"/>
        <v>0</v>
      </c>
      <c r="F106" s="5">
        <v>2520000</v>
      </c>
      <c r="G106" s="5">
        <v>3271000</v>
      </c>
      <c r="H106" s="5">
        <v>3362000</v>
      </c>
      <c r="I106" s="5">
        <v>3440000</v>
      </c>
    </row>
    <row r="107" spans="1:9" ht="15">
      <c r="A107" s="7" t="s">
        <v>404</v>
      </c>
      <c r="B107" s="4" t="s">
        <v>405</v>
      </c>
      <c r="C107" s="5"/>
      <c r="D107" s="5">
        <f aca="true" t="shared" si="40" ref="D107:I107">D108</f>
        <v>72000</v>
      </c>
      <c r="E107" s="5">
        <f t="shared" si="40"/>
        <v>0</v>
      </c>
      <c r="F107" s="5">
        <f t="shared" si="40"/>
        <v>72000</v>
      </c>
      <c r="G107" s="5">
        <f t="shared" si="40"/>
        <v>0</v>
      </c>
      <c r="H107" s="5">
        <f t="shared" si="40"/>
        <v>0</v>
      </c>
      <c r="I107" s="5">
        <f t="shared" si="40"/>
        <v>0</v>
      </c>
    </row>
    <row r="108" spans="1:9" ht="15">
      <c r="A108" s="7" t="s">
        <v>194</v>
      </c>
      <c r="B108" s="4" t="s">
        <v>406</v>
      </c>
      <c r="C108" s="5"/>
      <c r="D108" s="5">
        <v>72000</v>
      </c>
      <c r="E108" s="5"/>
      <c r="F108" s="5">
        <v>72000</v>
      </c>
      <c r="G108" s="5"/>
      <c r="H108" s="5"/>
      <c r="I108" s="5"/>
    </row>
    <row r="109" spans="1:9" ht="15">
      <c r="A109" s="7" t="s">
        <v>127</v>
      </c>
      <c r="B109" s="4" t="s">
        <v>32</v>
      </c>
      <c r="C109" s="5">
        <f>C110+C111+C112</f>
        <v>0</v>
      </c>
      <c r="D109" s="5">
        <f>D110+D111+D112</f>
        <v>862000</v>
      </c>
      <c r="E109" s="5">
        <f t="shared" si="31"/>
        <v>14000</v>
      </c>
      <c r="F109" s="5">
        <f>F110+F111+F112</f>
        <v>876000</v>
      </c>
      <c r="G109" s="5">
        <f>G110+G111+G112</f>
        <v>-5613000</v>
      </c>
      <c r="H109" s="5">
        <f>H110+H111+H112</f>
        <v>-5769000</v>
      </c>
      <c r="I109" s="5">
        <f>I110+I111+I112</f>
        <v>-5902000</v>
      </c>
    </row>
    <row r="110" spans="1:9" ht="15">
      <c r="A110" s="7" t="s">
        <v>33</v>
      </c>
      <c r="B110" s="4" t="s">
        <v>34</v>
      </c>
      <c r="C110" s="5"/>
      <c r="D110" s="5">
        <f>1635000+25000</f>
        <v>1660000</v>
      </c>
      <c r="E110" s="5">
        <f t="shared" si="31"/>
        <v>14000</v>
      </c>
      <c r="F110" s="5">
        <f>1635000+25000+14000</f>
        <v>1674000</v>
      </c>
      <c r="G110" s="5"/>
      <c r="H110" s="5"/>
      <c r="I110" s="5"/>
    </row>
    <row r="111" spans="1:9" ht="26.25">
      <c r="A111" s="7" t="s">
        <v>128</v>
      </c>
      <c r="B111" s="4" t="s">
        <v>36</v>
      </c>
      <c r="C111" s="5"/>
      <c r="D111" s="5">
        <v>-862000</v>
      </c>
      <c r="E111" s="5">
        <f t="shared" si="31"/>
        <v>0</v>
      </c>
      <c r="F111" s="5">
        <v>-862000</v>
      </c>
      <c r="G111" s="5">
        <v>-5613000</v>
      </c>
      <c r="H111" s="5">
        <v>-5769000</v>
      </c>
      <c r="I111" s="5">
        <v>-5902000</v>
      </c>
    </row>
    <row r="112" spans="1:9" ht="15">
      <c r="A112" s="7" t="s">
        <v>39</v>
      </c>
      <c r="B112" s="4" t="s">
        <v>40</v>
      </c>
      <c r="C112" s="5"/>
      <c r="D112" s="5">
        <v>64000</v>
      </c>
      <c r="E112" s="5">
        <f t="shared" si="31"/>
        <v>0</v>
      </c>
      <c r="F112" s="5">
        <v>64000</v>
      </c>
      <c r="G112" s="5"/>
      <c r="H112" s="5"/>
      <c r="I112" s="5"/>
    </row>
    <row r="113" spans="1:9" ht="15">
      <c r="A113" s="7" t="s">
        <v>47</v>
      </c>
      <c r="B113" s="4" t="s">
        <v>48</v>
      </c>
      <c r="C113" s="5">
        <f>C114</f>
        <v>0</v>
      </c>
      <c r="D113" s="5">
        <f aca="true" t="shared" si="41" ref="D113:I113">D114</f>
        <v>153810000</v>
      </c>
      <c r="E113" s="5">
        <f t="shared" si="31"/>
        <v>0</v>
      </c>
      <c r="F113" s="5">
        <f t="shared" si="41"/>
        <v>153810000</v>
      </c>
      <c r="G113" s="5">
        <f t="shared" si="41"/>
        <v>184608000</v>
      </c>
      <c r="H113" s="5">
        <f t="shared" si="41"/>
        <v>188502000</v>
      </c>
      <c r="I113" s="5">
        <f t="shared" si="41"/>
        <v>191790000</v>
      </c>
    </row>
    <row r="114" spans="1:9" ht="15">
      <c r="A114" s="7" t="s">
        <v>49</v>
      </c>
      <c r="B114" s="4" t="s">
        <v>50</v>
      </c>
      <c r="C114" s="5">
        <f>C117</f>
        <v>0</v>
      </c>
      <c r="D114" s="5">
        <f>D117+D115</f>
        <v>153810000</v>
      </c>
      <c r="E114" s="5">
        <f>E117+E115</f>
        <v>0</v>
      </c>
      <c r="F114" s="5">
        <f>F117+F115</f>
        <v>153810000</v>
      </c>
      <c r="G114" s="5">
        <f>G117</f>
        <v>184608000</v>
      </c>
      <c r="H114" s="5">
        <f>H117</f>
        <v>188502000</v>
      </c>
      <c r="I114" s="5">
        <f>I117</f>
        <v>191790000</v>
      </c>
    </row>
    <row r="115" spans="1:9" ht="15">
      <c r="A115" s="7" t="s">
        <v>51</v>
      </c>
      <c r="B115" s="4" t="s">
        <v>52</v>
      </c>
      <c r="C115" s="5">
        <f>C116</f>
        <v>0</v>
      </c>
      <c r="D115" s="5">
        <f>D116</f>
        <v>740000</v>
      </c>
      <c r="E115" s="5">
        <f t="shared" si="31"/>
        <v>0</v>
      </c>
      <c r="F115" s="5">
        <f>F116</f>
        <v>740000</v>
      </c>
      <c r="G115" s="5">
        <f>G116</f>
        <v>0</v>
      </c>
      <c r="H115" s="5">
        <f>H116</f>
        <v>0</v>
      </c>
      <c r="I115" s="5">
        <f>I116</f>
        <v>0</v>
      </c>
    </row>
    <row r="116" spans="1:9" ht="15">
      <c r="A116" s="7" t="s">
        <v>411</v>
      </c>
      <c r="B116" s="21">
        <v>421082</v>
      </c>
      <c r="C116" s="5">
        <f>C239</f>
        <v>0</v>
      </c>
      <c r="D116" s="5">
        <v>740000</v>
      </c>
      <c r="E116" s="5">
        <f t="shared" si="31"/>
        <v>0</v>
      </c>
      <c r="F116" s="5">
        <v>740000</v>
      </c>
      <c r="G116" s="5">
        <f>G239</f>
        <v>0</v>
      </c>
      <c r="H116" s="5">
        <f>H239</f>
        <v>0</v>
      </c>
      <c r="I116" s="5">
        <f>I239</f>
        <v>0</v>
      </c>
    </row>
    <row r="117" spans="1:9" ht="15">
      <c r="A117" s="7" t="s">
        <v>129</v>
      </c>
      <c r="B117" s="4" t="s">
        <v>56</v>
      </c>
      <c r="C117" s="5">
        <f>C118+C119+C120</f>
        <v>0</v>
      </c>
      <c r="D117" s="5">
        <f>D118+D119+D120+D121</f>
        <v>153070000</v>
      </c>
      <c r="E117" s="5">
        <f>E118+E119+E120+E121</f>
        <v>0</v>
      </c>
      <c r="F117" s="5">
        <f>F118+F119+F120+F121</f>
        <v>153070000</v>
      </c>
      <c r="G117" s="5">
        <f>G118+G119+G120</f>
        <v>184608000</v>
      </c>
      <c r="H117" s="5">
        <f>H118+H119+H120</f>
        <v>188502000</v>
      </c>
      <c r="I117" s="5">
        <f>I118+I119+I120</f>
        <v>191790000</v>
      </c>
    </row>
    <row r="118" spans="1:9" ht="15">
      <c r="A118" s="7" t="s">
        <v>57</v>
      </c>
      <c r="B118" s="4" t="s">
        <v>58</v>
      </c>
      <c r="C118" s="5"/>
      <c r="D118" s="5">
        <v>36737000</v>
      </c>
      <c r="E118" s="5">
        <f t="shared" si="31"/>
        <v>0</v>
      </c>
      <c r="F118" s="5">
        <v>36737000</v>
      </c>
      <c r="G118" s="5">
        <v>42811000</v>
      </c>
      <c r="H118" s="5">
        <v>42736000</v>
      </c>
      <c r="I118" s="5">
        <v>42672000</v>
      </c>
    </row>
    <row r="119" spans="1:9" ht="15">
      <c r="A119" s="7" t="s">
        <v>59</v>
      </c>
      <c r="B119" s="4" t="s">
        <v>60</v>
      </c>
      <c r="C119" s="5"/>
      <c r="D119" s="5">
        <v>4900000</v>
      </c>
      <c r="E119" s="5">
        <f t="shared" si="31"/>
        <v>0</v>
      </c>
      <c r="F119" s="5">
        <v>4900000</v>
      </c>
      <c r="G119" s="5">
        <v>4551000</v>
      </c>
      <c r="H119" s="5">
        <v>4678000</v>
      </c>
      <c r="I119" s="5">
        <v>4786000</v>
      </c>
    </row>
    <row r="120" spans="1:9" ht="26.25">
      <c r="A120" s="7" t="s">
        <v>71</v>
      </c>
      <c r="B120" s="4" t="s">
        <v>72</v>
      </c>
      <c r="C120" s="5"/>
      <c r="D120" s="5">
        <v>105833000</v>
      </c>
      <c r="E120" s="5">
        <f t="shared" si="31"/>
        <v>0</v>
      </c>
      <c r="F120" s="5">
        <v>105833000</v>
      </c>
      <c r="G120" s="5">
        <v>137246000</v>
      </c>
      <c r="H120" s="5">
        <v>141088000</v>
      </c>
      <c r="I120" s="5">
        <v>144332000</v>
      </c>
    </row>
    <row r="121" spans="1:9" ht="15">
      <c r="A121" s="7" t="s">
        <v>411</v>
      </c>
      <c r="B121" s="21">
        <v>431040</v>
      </c>
      <c r="C121" s="5"/>
      <c r="D121" s="5">
        <v>5600000</v>
      </c>
      <c r="E121" s="5">
        <f t="shared" si="31"/>
        <v>0</v>
      </c>
      <c r="F121" s="5">
        <v>5600000</v>
      </c>
      <c r="G121" s="5"/>
      <c r="H121" s="5"/>
      <c r="I121" s="5"/>
    </row>
    <row r="122" spans="1:9" ht="26.25">
      <c r="A122" s="7" t="s">
        <v>130</v>
      </c>
      <c r="B122" s="4" t="s">
        <v>78</v>
      </c>
      <c r="C122" s="5">
        <f aca="true" t="shared" si="42" ref="C122:I122">C124+C132+C138+C130</f>
        <v>0</v>
      </c>
      <c r="D122" s="5">
        <f>D124+D132+D138+D130</f>
        <v>381521000</v>
      </c>
      <c r="E122" s="5">
        <f t="shared" si="42"/>
        <v>2324000</v>
      </c>
      <c r="F122" s="5">
        <f t="shared" si="42"/>
        <v>383845000</v>
      </c>
      <c r="G122" s="5">
        <f t="shared" si="42"/>
        <v>452163000</v>
      </c>
      <c r="H122" s="5">
        <f t="shared" si="42"/>
        <v>463550000</v>
      </c>
      <c r="I122" s="5">
        <f t="shared" si="42"/>
        <v>473164000</v>
      </c>
    </row>
    <row r="123" spans="1:9" ht="15">
      <c r="A123" s="7" t="s">
        <v>131</v>
      </c>
      <c r="B123" s="4" t="s">
        <v>116</v>
      </c>
      <c r="C123" s="5">
        <f>C124</f>
        <v>0</v>
      </c>
      <c r="D123" s="5">
        <f>D124</f>
        <v>8253000</v>
      </c>
      <c r="E123" s="5">
        <f t="shared" si="31"/>
        <v>0</v>
      </c>
      <c r="F123" s="5">
        <f>F124</f>
        <v>8253000</v>
      </c>
      <c r="G123" s="5">
        <f>G124</f>
        <v>8491000</v>
      </c>
      <c r="H123" s="5">
        <f>H124</f>
        <v>8491000</v>
      </c>
      <c r="I123" s="5">
        <f>I124</f>
        <v>8491000</v>
      </c>
    </row>
    <row r="124" spans="1:9" ht="15">
      <c r="A124" s="7" t="s">
        <v>117</v>
      </c>
      <c r="B124" s="4" t="s">
        <v>118</v>
      </c>
      <c r="C124" s="5">
        <f>C125+C126+C127</f>
        <v>0</v>
      </c>
      <c r="D124" s="5">
        <f>D125+D126+D127</f>
        <v>8253000</v>
      </c>
      <c r="E124" s="5">
        <f t="shared" si="31"/>
        <v>0</v>
      </c>
      <c r="F124" s="5">
        <f>F125+F126+F127</f>
        <v>8253000</v>
      </c>
      <c r="G124" s="5">
        <f>G125+G126+G127</f>
        <v>8491000</v>
      </c>
      <c r="H124" s="5">
        <f>H125+H126+H127</f>
        <v>8491000</v>
      </c>
      <c r="I124" s="5">
        <f>I125+I126+I127</f>
        <v>8491000</v>
      </c>
    </row>
    <row r="125" spans="1:9" ht="15">
      <c r="A125" s="7" t="s">
        <v>79</v>
      </c>
      <c r="B125" s="4" t="s">
        <v>80</v>
      </c>
      <c r="C125" s="5"/>
      <c r="D125" s="5">
        <v>7883000</v>
      </c>
      <c r="E125" s="5">
        <f t="shared" si="31"/>
        <v>0</v>
      </c>
      <c r="F125" s="5">
        <v>7883000</v>
      </c>
      <c r="G125" s="5">
        <v>7987000</v>
      </c>
      <c r="H125" s="5">
        <v>7987000</v>
      </c>
      <c r="I125" s="5">
        <v>7987000</v>
      </c>
    </row>
    <row r="126" spans="1:9" ht="26.25">
      <c r="A126" s="7" t="s">
        <v>81</v>
      </c>
      <c r="B126" s="4" t="s">
        <v>82</v>
      </c>
      <c r="C126" s="5"/>
      <c r="D126" s="5">
        <v>260000</v>
      </c>
      <c r="E126" s="5">
        <f t="shared" si="31"/>
        <v>0</v>
      </c>
      <c r="F126" s="5">
        <v>260000</v>
      </c>
      <c r="G126" s="5">
        <v>393000</v>
      </c>
      <c r="H126" s="5">
        <v>393000</v>
      </c>
      <c r="I126" s="5">
        <v>393000</v>
      </c>
    </row>
    <row r="127" spans="1:9" ht="26.25">
      <c r="A127" s="7" t="s">
        <v>83</v>
      </c>
      <c r="B127" s="4" t="s">
        <v>84</v>
      </c>
      <c r="C127" s="5">
        <f>C128</f>
        <v>0</v>
      </c>
      <c r="D127" s="5">
        <f>D128</f>
        <v>110000</v>
      </c>
      <c r="E127" s="5">
        <f t="shared" si="31"/>
        <v>0</v>
      </c>
      <c r="F127" s="5">
        <f>F128</f>
        <v>110000</v>
      </c>
      <c r="G127" s="5">
        <f>G128</f>
        <v>111000</v>
      </c>
      <c r="H127" s="5">
        <f>H128</f>
        <v>111000</v>
      </c>
      <c r="I127" s="5">
        <f>I128</f>
        <v>111000</v>
      </c>
    </row>
    <row r="128" spans="1:9" ht="15">
      <c r="A128" s="7" t="s">
        <v>87</v>
      </c>
      <c r="B128" s="4" t="s">
        <v>88</v>
      </c>
      <c r="C128" s="5"/>
      <c r="D128" s="5">
        <v>110000</v>
      </c>
      <c r="E128" s="5">
        <f t="shared" si="31"/>
        <v>0</v>
      </c>
      <c r="F128" s="5">
        <v>110000</v>
      </c>
      <c r="G128" s="5">
        <v>111000</v>
      </c>
      <c r="H128" s="5">
        <v>111000</v>
      </c>
      <c r="I128" s="5">
        <v>111000</v>
      </c>
    </row>
    <row r="129" spans="1:9" ht="15">
      <c r="A129" s="7" t="s">
        <v>119</v>
      </c>
      <c r="B129" s="4" t="s">
        <v>120</v>
      </c>
      <c r="C129" s="5">
        <f aca="true" t="shared" si="43" ref="C129:I129">C132+C138+C130</f>
        <v>0</v>
      </c>
      <c r="D129" s="5">
        <f>D132+D138+D130</f>
        <v>373268000</v>
      </c>
      <c r="E129" s="5">
        <f t="shared" si="43"/>
        <v>2324000</v>
      </c>
      <c r="F129" s="5">
        <f t="shared" si="43"/>
        <v>375592000</v>
      </c>
      <c r="G129" s="5">
        <f t="shared" si="43"/>
        <v>443672000</v>
      </c>
      <c r="H129" s="5">
        <f t="shared" si="43"/>
        <v>455059000</v>
      </c>
      <c r="I129" s="5">
        <f t="shared" si="43"/>
        <v>464673000</v>
      </c>
    </row>
    <row r="130" spans="1:9" ht="15">
      <c r="A130" s="7" t="s">
        <v>376</v>
      </c>
      <c r="B130" s="21">
        <v>6510</v>
      </c>
      <c r="C130" s="5">
        <f>C131</f>
        <v>0</v>
      </c>
      <c r="D130" s="5">
        <f>D131</f>
        <v>3000</v>
      </c>
      <c r="E130" s="5">
        <f t="shared" si="31"/>
        <v>0</v>
      </c>
      <c r="F130" s="5">
        <f>F131</f>
        <v>3000</v>
      </c>
      <c r="G130" s="5">
        <f>G131</f>
        <v>3000</v>
      </c>
      <c r="H130" s="5">
        <f>H131</f>
        <v>3000</v>
      </c>
      <c r="I130" s="5">
        <f>I131</f>
        <v>3000</v>
      </c>
    </row>
    <row r="131" spans="1:9" ht="26.25">
      <c r="A131" s="7" t="s">
        <v>81</v>
      </c>
      <c r="B131" s="21">
        <v>20</v>
      </c>
      <c r="C131" s="5"/>
      <c r="D131" s="5">
        <v>3000</v>
      </c>
      <c r="E131" s="5">
        <f t="shared" si="31"/>
        <v>0</v>
      </c>
      <c r="F131" s="5">
        <v>3000</v>
      </c>
      <c r="G131" s="5">
        <v>3000</v>
      </c>
      <c r="H131" s="5">
        <v>3000</v>
      </c>
      <c r="I131" s="5">
        <v>3000</v>
      </c>
    </row>
    <row r="132" spans="1:9" ht="15">
      <c r="A132" s="7" t="s">
        <v>121</v>
      </c>
      <c r="B132" s="4" t="s">
        <v>122</v>
      </c>
      <c r="C132" s="5">
        <f>C133+C134+C135</f>
        <v>0</v>
      </c>
      <c r="D132" s="5">
        <f>D133+D134+D135</f>
        <v>342210000</v>
      </c>
      <c r="E132" s="5">
        <f t="shared" si="31"/>
        <v>2324000</v>
      </c>
      <c r="F132" s="5">
        <f>F133+F134+F135</f>
        <v>344534000</v>
      </c>
      <c r="G132" s="5">
        <f>G133+G134+G135</f>
        <v>406614000</v>
      </c>
      <c r="H132" s="5">
        <f>H133+H134+H135</f>
        <v>418001000</v>
      </c>
      <c r="I132" s="5">
        <f>I133+I134+I135</f>
        <v>427615000</v>
      </c>
    </row>
    <row r="133" spans="1:9" ht="15">
      <c r="A133" s="7" t="s">
        <v>79</v>
      </c>
      <c r="B133" s="4" t="s">
        <v>80</v>
      </c>
      <c r="C133" s="5"/>
      <c r="D133" s="5">
        <f>228485000+6296000</f>
        <v>234781000</v>
      </c>
      <c r="E133" s="5">
        <f t="shared" si="31"/>
        <v>0</v>
      </c>
      <c r="F133" s="5">
        <f>228485000+6296000</f>
        <v>234781000</v>
      </c>
      <c r="G133" s="5">
        <v>288509000</v>
      </c>
      <c r="H133" s="5">
        <v>296588000</v>
      </c>
      <c r="I133" s="5">
        <v>303409000</v>
      </c>
    </row>
    <row r="134" spans="1:9" ht="26.25">
      <c r="A134" s="7" t="s">
        <v>81</v>
      </c>
      <c r="B134" s="4" t="s">
        <v>82</v>
      </c>
      <c r="C134" s="5"/>
      <c r="D134" s="5">
        <f>104741000+25000</f>
        <v>104766000</v>
      </c>
      <c r="E134" s="5">
        <f t="shared" si="31"/>
        <v>2324000</v>
      </c>
      <c r="F134" s="5">
        <f>104741000+25000+2324000</f>
        <v>107090000</v>
      </c>
      <c r="G134" s="5">
        <v>115144000</v>
      </c>
      <c r="H134" s="5">
        <v>118368000</v>
      </c>
      <c r="I134" s="5">
        <v>121091000</v>
      </c>
    </row>
    <row r="135" spans="1:9" ht="26.25">
      <c r="A135" s="7" t="s">
        <v>83</v>
      </c>
      <c r="B135" s="4" t="s">
        <v>84</v>
      </c>
      <c r="C135" s="5">
        <f>C136+C137</f>
        <v>0</v>
      </c>
      <c r="D135" s="5">
        <f>D136+D137</f>
        <v>2663000</v>
      </c>
      <c r="E135" s="5">
        <f t="shared" si="31"/>
        <v>0</v>
      </c>
      <c r="F135" s="5">
        <f>F136+F137</f>
        <v>2663000</v>
      </c>
      <c r="G135" s="5">
        <f>G136+G137</f>
        <v>2961000</v>
      </c>
      <c r="H135" s="5">
        <f>H136+H137</f>
        <v>3045000</v>
      </c>
      <c r="I135" s="5">
        <f>I136+I137</f>
        <v>3115000</v>
      </c>
    </row>
    <row r="136" spans="1:9" ht="15">
      <c r="A136" s="7" t="s">
        <v>85</v>
      </c>
      <c r="B136" s="4" t="s">
        <v>86</v>
      </c>
      <c r="C136" s="5"/>
      <c r="D136" s="5">
        <f>672000+44000</f>
        <v>716000</v>
      </c>
      <c r="E136" s="5">
        <f t="shared" si="31"/>
        <v>0</v>
      </c>
      <c r="F136" s="5">
        <f>672000+44000</f>
        <v>716000</v>
      </c>
      <c r="G136" s="5">
        <v>297000</v>
      </c>
      <c r="H136" s="5">
        <v>306000</v>
      </c>
      <c r="I136" s="5">
        <v>313000</v>
      </c>
    </row>
    <row r="137" spans="1:9" ht="15">
      <c r="A137" s="7" t="s">
        <v>87</v>
      </c>
      <c r="B137" s="4" t="s">
        <v>88</v>
      </c>
      <c r="C137" s="5"/>
      <c r="D137" s="5">
        <v>1947000</v>
      </c>
      <c r="E137" s="5">
        <f t="shared" si="31"/>
        <v>0</v>
      </c>
      <c r="F137" s="5">
        <v>1947000</v>
      </c>
      <c r="G137" s="5">
        <v>2664000</v>
      </c>
      <c r="H137" s="5">
        <v>2739000</v>
      </c>
      <c r="I137" s="5">
        <v>2802000</v>
      </c>
    </row>
    <row r="138" spans="1:9" ht="15">
      <c r="A138" s="7" t="s">
        <v>123</v>
      </c>
      <c r="B138" s="4" t="s">
        <v>124</v>
      </c>
      <c r="C138" s="5">
        <f>C139+C140+C141</f>
        <v>0</v>
      </c>
      <c r="D138" s="5">
        <f>D139+D140+D141</f>
        <v>31055000</v>
      </c>
      <c r="E138" s="5">
        <f t="shared" si="31"/>
        <v>0</v>
      </c>
      <c r="F138" s="5">
        <f>F139+F140+F141</f>
        <v>31055000</v>
      </c>
      <c r="G138" s="5">
        <f>G139+G140+G141</f>
        <v>37055000</v>
      </c>
      <c r="H138" s="5">
        <f>H139+H140+H141</f>
        <v>37055000</v>
      </c>
      <c r="I138" s="5">
        <f>I139+I140+I141</f>
        <v>37055000</v>
      </c>
    </row>
    <row r="139" spans="1:9" ht="15">
      <c r="A139" s="7" t="s">
        <v>79</v>
      </c>
      <c r="B139" s="4" t="s">
        <v>80</v>
      </c>
      <c r="C139" s="5"/>
      <c r="D139" s="5">
        <v>25510000</v>
      </c>
      <c r="E139" s="5">
        <f t="shared" si="31"/>
        <v>0</v>
      </c>
      <c r="F139" s="5">
        <v>25510000</v>
      </c>
      <c r="G139" s="5">
        <v>30774000</v>
      </c>
      <c r="H139" s="5">
        <v>30774000</v>
      </c>
      <c r="I139" s="5">
        <v>30774000</v>
      </c>
    </row>
    <row r="140" spans="1:9" ht="26.25">
      <c r="A140" s="7" t="s">
        <v>81</v>
      </c>
      <c r="B140" s="4" t="s">
        <v>82</v>
      </c>
      <c r="C140" s="5"/>
      <c r="D140" s="5">
        <v>5208000</v>
      </c>
      <c r="E140" s="5">
        <f t="shared" si="31"/>
        <v>0</v>
      </c>
      <c r="F140" s="5">
        <v>5208000</v>
      </c>
      <c r="G140" s="5">
        <v>5919000</v>
      </c>
      <c r="H140" s="5">
        <v>5919000</v>
      </c>
      <c r="I140" s="5">
        <v>5919000</v>
      </c>
    </row>
    <row r="141" spans="1:9" ht="26.25">
      <c r="A141" s="7" t="s">
        <v>83</v>
      </c>
      <c r="B141" s="4" t="s">
        <v>84</v>
      </c>
      <c r="C141" s="5">
        <f>C142</f>
        <v>0</v>
      </c>
      <c r="D141" s="5">
        <f>D142</f>
        <v>337000</v>
      </c>
      <c r="E141" s="5">
        <f t="shared" si="31"/>
        <v>0</v>
      </c>
      <c r="F141" s="5">
        <f>F142</f>
        <v>337000</v>
      </c>
      <c r="G141" s="5">
        <f>G142</f>
        <v>362000</v>
      </c>
      <c r="H141" s="5">
        <f>H142</f>
        <v>362000</v>
      </c>
      <c r="I141" s="5">
        <f>I142</f>
        <v>362000</v>
      </c>
    </row>
    <row r="142" spans="1:9" ht="15">
      <c r="A142" s="7" t="s">
        <v>87</v>
      </c>
      <c r="B142" s="4" t="s">
        <v>88</v>
      </c>
      <c r="C142" s="5"/>
      <c r="D142" s="5">
        <v>337000</v>
      </c>
      <c r="E142" s="5">
        <f t="shared" si="31"/>
        <v>0</v>
      </c>
      <c r="F142" s="5">
        <v>337000</v>
      </c>
      <c r="G142" s="5">
        <v>362000</v>
      </c>
      <c r="H142" s="5">
        <v>362000</v>
      </c>
      <c r="I142" s="5">
        <v>362000</v>
      </c>
    </row>
    <row r="143" spans="1:9" ht="26.25">
      <c r="A143" s="7" t="s">
        <v>132</v>
      </c>
      <c r="B143" s="4" t="s">
        <v>4</v>
      </c>
      <c r="C143" s="5">
        <f aca="true" t="shared" si="44" ref="C143:I143">C144+C152+C163+C149+C165</f>
        <v>0</v>
      </c>
      <c r="D143" s="5">
        <f>D144+D152+D163+D149+D165</f>
        <v>26121000</v>
      </c>
      <c r="E143" s="5">
        <f t="shared" si="44"/>
        <v>0</v>
      </c>
      <c r="F143" s="5">
        <f t="shared" si="44"/>
        <v>26121000</v>
      </c>
      <c r="G143" s="5">
        <f t="shared" si="44"/>
        <v>33642000</v>
      </c>
      <c r="H143" s="5">
        <f t="shared" si="44"/>
        <v>34583000</v>
      </c>
      <c r="I143" s="5">
        <f t="shared" si="44"/>
        <v>35379000</v>
      </c>
    </row>
    <row r="144" spans="1:9" ht="15">
      <c r="A144" s="7" t="s">
        <v>133</v>
      </c>
      <c r="B144" s="4" t="s">
        <v>6</v>
      </c>
      <c r="C144" s="5">
        <f aca="true" t="shared" si="45" ref="C144:I147">C145</f>
        <v>0</v>
      </c>
      <c r="D144" s="5">
        <f t="shared" si="45"/>
        <v>862000</v>
      </c>
      <c r="E144" s="5">
        <f t="shared" si="31"/>
        <v>0</v>
      </c>
      <c r="F144" s="5">
        <f t="shared" si="45"/>
        <v>862000</v>
      </c>
      <c r="G144" s="5">
        <f t="shared" si="45"/>
        <v>5613000</v>
      </c>
      <c r="H144" s="5">
        <f t="shared" si="45"/>
        <v>5769000</v>
      </c>
      <c r="I144" s="5">
        <f t="shared" si="45"/>
        <v>5902000</v>
      </c>
    </row>
    <row r="145" spans="1:9" ht="15">
      <c r="A145" s="7" t="s">
        <v>134</v>
      </c>
      <c r="B145" s="4" t="s">
        <v>8</v>
      </c>
      <c r="C145" s="5">
        <f t="shared" si="45"/>
        <v>0</v>
      </c>
      <c r="D145" s="5">
        <f t="shared" si="45"/>
        <v>862000</v>
      </c>
      <c r="E145" s="5">
        <f t="shared" si="31"/>
        <v>0</v>
      </c>
      <c r="F145" s="5">
        <f t="shared" si="45"/>
        <v>862000</v>
      </c>
      <c r="G145" s="5">
        <f t="shared" si="45"/>
        <v>5613000</v>
      </c>
      <c r="H145" s="5">
        <f t="shared" si="45"/>
        <v>5769000</v>
      </c>
      <c r="I145" s="5">
        <f t="shared" si="45"/>
        <v>5902000</v>
      </c>
    </row>
    <row r="146" spans="1:9" ht="15">
      <c r="A146" s="7" t="s">
        <v>135</v>
      </c>
      <c r="B146" s="4" t="s">
        <v>18</v>
      </c>
      <c r="C146" s="5">
        <f t="shared" si="45"/>
        <v>0</v>
      </c>
      <c r="D146" s="5">
        <f t="shared" si="45"/>
        <v>862000</v>
      </c>
      <c r="E146" s="5">
        <f t="shared" si="31"/>
        <v>0</v>
      </c>
      <c r="F146" s="5">
        <f t="shared" si="45"/>
        <v>862000</v>
      </c>
      <c r="G146" s="5">
        <f t="shared" si="45"/>
        <v>5613000</v>
      </c>
      <c r="H146" s="5">
        <f t="shared" si="45"/>
        <v>5769000</v>
      </c>
      <c r="I146" s="5">
        <f t="shared" si="45"/>
        <v>5902000</v>
      </c>
    </row>
    <row r="147" spans="1:9" ht="15">
      <c r="A147" s="7" t="s">
        <v>136</v>
      </c>
      <c r="B147" s="4" t="s">
        <v>32</v>
      </c>
      <c r="C147" s="5">
        <f t="shared" si="45"/>
        <v>0</v>
      </c>
      <c r="D147" s="5">
        <f t="shared" si="45"/>
        <v>862000</v>
      </c>
      <c r="E147" s="5">
        <f t="shared" si="31"/>
        <v>0</v>
      </c>
      <c r="F147" s="5">
        <f t="shared" si="45"/>
        <v>862000</v>
      </c>
      <c r="G147" s="5">
        <f t="shared" si="45"/>
        <v>5613000</v>
      </c>
      <c r="H147" s="5">
        <f t="shared" si="45"/>
        <v>5769000</v>
      </c>
      <c r="I147" s="5">
        <f t="shared" si="45"/>
        <v>5902000</v>
      </c>
    </row>
    <row r="148" spans="1:9" ht="15">
      <c r="A148" s="7" t="s">
        <v>37</v>
      </c>
      <c r="B148" s="4" t="s">
        <v>38</v>
      </c>
      <c r="C148" s="5"/>
      <c r="D148" s="5">
        <v>862000</v>
      </c>
      <c r="E148" s="5">
        <f t="shared" si="31"/>
        <v>0</v>
      </c>
      <c r="F148" s="5">
        <v>862000</v>
      </c>
      <c r="G148" s="5">
        <v>5613000</v>
      </c>
      <c r="H148" s="5">
        <v>5769000</v>
      </c>
      <c r="I148" s="5">
        <v>5902000</v>
      </c>
    </row>
    <row r="149" spans="1:9" ht="15">
      <c r="A149" s="7" t="s">
        <v>41</v>
      </c>
      <c r="B149" s="4" t="s">
        <v>42</v>
      </c>
      <c r="C149" s="5">
        <f>C150</f>
        <v>0</v>
      </c>
      <c r="D149" s="5">
        <f aca="true" t="shared" si="46" ref="D149:I150">D150</f>
        <v>0</v>
      </c>
      <c r="E149" s="5">
        <f t="shared" si="31"/>
        <v>0</v>
      </c>
      <c r="F149" s="5">
        <f t="shared" si="46"/>
        <v>0</v>
      </c>
      <c r="G149" s="5">
        <f t="shared" si="46"/>
        <v>0</v>
      </c>
      <c r="H149" s="5">
        <f t="shared" si="46"/>
        <v>0</v>
      </c>
      <c r="I149" s="5">
        <f t="shared" si="46"/>
        <v>0</v>
      </c>
    </row>
    <row r="150" spans="1:9" ht="15">
      <c r="A150" s="7" t="s">
        <v>43</v>
      </c>
      <c r="B150" s="4" t="s">
        <v>44</v>
      </c>
      <c r="C150" s="5">
        <f>C151</f>
        <v>0</v>
      </c>
      <c r="D150" s="5">
        <f t="shared" si="46"/>
        <v>0</v>
      </c>
      <c r="E150" s="5">
        <f t="shared" si="31"/>
        <v>0</v>
      </c>
      <c r="F150" s="5">
        <f t="shared" si="46"/>
        <v>0</v>
      </c>
      <c r="G150" s="5">
        <f t="shared" si="46"/>
        <v>0</v>
      </c>
      <c r="H150" s="5">
        <f t="shared" si="46"/>
        <v>0</v>
      </c>
      <c r="I150" s="5">
        <f t="shared" si="46"/>
        <v>0</v>
      </c>
    </row>
    <row r="151" spans="1:9" ht="15">
      <c r="A151" s="7" t="s">
        <v>45</v>
      </c>
      <c r="B151" s="4" t="s">
        <v>46</v>
      </c>
      <c r="C151" s="5"/>
      <c r="D151" s="5">
        <v>0</v>
      </c>
      <c r="E151" s="5">
        <f aca="true" t="shared" si="47" ref="E151:E195">F151-D151</f>
        <v>0</v>
      </c>
      <c r="F151" s="5">
        <v>0</v>
      </c>
      <c r="G151" s="5"/>
      <c r="H151" s="5"/>
      <c r="I151" s="5"/>
    </row>
    <row r="152" spans="1:9" ht="15">
      <c r="A152" s="7" t="s">
        <v>47</v>
      </c>
      <c r="B152" s="4" t="s">
        <v>48</v>
      </c>
      <c r="C152" s="5">
        <f>C153</f>
        <v>0</v>
      </c>
      <c r="D152" s="5">
        <f>D153</f>
        <v>25259000</v>
      </c>
      <c r="E152" s="5">
        <f t="shared" si="47"/>
        <v>0</v>
      </c>
      <c r="F152" s="5">
        <f>F153</f>
        <v>25259000</v>
      </c>
      <c r="G152" s="5">
        <f>G153</f>
        <v>28029000</v>
      </c>
      <c r="H152" s="5">
        <f>H153</f>
        <v>28814000</v>
      </c>
      <c r="I152" s="5">
        <f>I153</f>
        <v>29477000</v>
      </c>
    </row>
    <row r="153" spans="1:9" ht="15">
      <c r="A153" s="7" t="s">
        <v>49</v>
      </c>
      <c r="B153" s="4" t="s">
        <v>50</v>
      </c>
      <c r="C153" s="5">
        <f>C154+C156</f>
        <v>0</v>
      </c>
      <c r="D153" s="5">
        <f>D154+D156</f>
        <v>25259000</v>
      </c>
      <c r="E153" s="5">
        <f t="shared" si="47"/>
        <v>0</v>
      </c>
      <c r="F153" s="5">
        <f>F154+F156</f>
        <v>25259000</v>
      </c>
      <c r="G153" s="5">
        <f>G154+G156</f>
        <v>28029000</v>
      </c>
      <c r="H153" s="5">
        <f>H154+H156</f>
        <v>28814000</v>
      </c>
      <c r="I153" s="5">
        <f>I154+I156</f>
        <v>29477000</v>
      </c>
    </row>
    <row r="154" spans="1:9" ht="15">
      <c r="A154" s="7" t="s">
        <v>137</v>
      </c>
      <c r="B154" s="4" t="s">
        <v>52</v>
      </c>
      <c r="C154" s="5">
        <f>C155</f>
        <v>0</v>
      </c>
      <c r="D154" s="5">
        <f>D155</f>
        <v>0</v>
      </c>
      <c r="E154" s="5">
        <f t="shared" si="47"/>
        <v>0</v>
      </c>
      <c r="F154" s="5">
        <f>F155</f>
        <v>0</v>
      </c>
      <c r="G154" s="5">
        <f>G155</f>
        <v>0</v>
      </c>
      <c r="H154" s="5">
        <f>H155</f>
        <v>0</v>
      </c>
      <c r="I154" s="5">
        <f>I155</f>
        <v>0</v>
      </c>
    </row>
    <row r="155" spans="1:9" ht="26.25">
      <c r="A155" s="7" t="s">
        <v>53</v>
      </c>
      <c r="B155" s="4" t="s">
        <v>54</v>
      </c>
      <c r="C155" s="5"/>
      <c r="D155" s="5">
        <v>0</v>
      </c>
      <c r="E155" s="5">
        <f t="shared" si="47"/>
        <v>0</v>
      </c>
      <c r="F155" s="5">
        <v>0</v>
      </c>
      <c r="G155" s="5">
        <v>0</v>
      </c>
      <c r="H155" s="5">
        <v>0</v>
      </c>
      <c r="I155" s="5">
        <v>0</v>
      </c>
    </row>
    <row r="156" spans="1:9" ht="26.25">
      <c r="A156" s="7" t="s">
        <v>138</v>
      </c>
      <c r="B156" s="4" t="s">
        <v>56</v>
      </c>
      <c r="C156" s="5">
        <f>C157+C158+C162</f>
        <v>0</v>
      </c>
      <c r="D156" s="5">
        <f>D157+D158+D162</f>
        <v>25259000</v>
      </c>
      <c r="E156" s="5">
        <f t="shared" si="47"/>
        <v>0</v>
      </c>
      <c r="F156" s="5">
        <f>F157+F158+F162</f>
        <v>25259000</v>
      </c>
      <c r="G156" s="5">
        <f>G157+G158+G162</f>
        <v>28029000</v>
      </c>
      <c r="H156" s="5">
        <f>H157+H158+H162</f>
        <v>28814000</v>
      </c>
      <c r="I156" s="5">
        <f>I157+I158+I162</f>
        <v>29477000</v>
      </c>
    </row>
    <row r="157" spans="1:9" ht="15">
      <c r="A157" s="7" t="s">
        <v>61</v>
      </c>
      <c r="B157" s="4" t="s">
        <v>62</v>
      </c>
      <c r="C157" s="5"/>
      <c r="D157" s="5">
        <f>11486000+2711000</f>
        <v>14197000</v>
      </c>
      <c r="E157" s="5">
        <f t="shared" si="47"/>
        <v>0</v>
      </c>
      <c r="F157" s="5">
        <f>11486000+2711000</f>
        <v>14197000</v>
      </c>
      <c r="G157" s="5">
        <v>15941000</v>
      </c>
      <c r="H157" s="5">
        <v>16388000</v>
      </c>
      <c r="I157" s="5">
        <v>16765000</v>
      </c>
    </row>
    <row r="158" spans="1:9" ht="26.25">
      <c r="A158" s="7" t="s">
        <v>63</v>
      </c>
      <c r="B158" s="4" t="s">
        <v>64</v>
      </c>
      <c r="C158" s="5">
        <f aca="true" t="shared" si="48" ref="C158:I158">C160+C161+C159</f>
        <v>0</v>
      </c>
      <c r="D158" s="5">
        <f>D160+D161+D159</f>
        <v>10000000</v>
      </c>
      <c r="E158" s="5">
        <f t="shared" si="48"/>
        <v>0</v>
      </c>
      <c r="F158" s="5">
        <f t="shared" si="48"/>
        <v>10000000</v>
      </c>
      <c r="G158" s="5">
        <f t="shared" si="48"/>
        <v>12088000</v>
      </c>
      <c r="H158" s="5">
        <f t="shared" si="48"/>
        <v>12426000</v>
      </c>
      <c r="I158" s="5">
        <f t="shared" si="48"/>
        <v>12712000</v>
      </c>
    </row>
    <row r="159" spans="1:9" ht="26.25">
      <c r="A159" s="7" t="s">
        <v>374</v>
      </c>
      <c r="B159" s="4" t="s">
        <v>375</v>
      </c>
      <c r="C159" s="5"/>
      <c r="D159" s="5">
        <v>45000</v>
      </c>
      <c r="E159" s="5">
        <f t="shared" si="47"/>
        <v>0</v>
      </c>
      <c r="F159" s="5">
        <v>45000</v>
      </c>
      <c r="G159" s="5">
        <v>3562000</v>
      </c>
      <c r="H159" s="5">
        <v>3661000</v>
      </c>
      <c r="I159" s="5">
        <v>3746000</v>
      </c>
    </row>
    <row r="160" spans="1:9" ht="26.25">
      <c r="A160" s="7" t="s">
        <v>65</v>
      </c>
      <c r="B160" s="4" t="s">
        <v>66</v>
      </c>
      <c r="C160" s="5"/>
      <c r="D160" s="5">
        <v>90000</v>
      </c>
      <c r="E160" s="5">
        <f t="shared" si="47"/>
        <v>0</v>
      </c>
      <c r="F160" s="5">
        <v>90000</v>
      </c>
      <c r="G160" s="5">
        <v>0</v>
      </c>
      <c r="H160" s="5">
        <v>0</v>
      </c>
      <c r="I160" s="5">
        <v>0</v>
      </c>
    </row>
    <row r="161" spans="1:9" ht="15">
      <c r="A161" s="7" t="s">
        <v>67</v>
      </c>
      <c r="B161" s="4" t="s">
        <v>68</v>
      </c>
      <c r="C161" s="5"/>
      <c r="D161" s="5">
        <v>9865000</v>
      </c>
      <c r="E161" s="5">
        <f t="shared" si="47"/>
        <v>0</v>
      </c>
      <c r="F161" s="5">
        <v>9865000</v>
      </c>
      <c r="G161" s="5">
        <v>8526000</v>
      </c>
      <c r="H161" s="5">
        <v>8765000</v>
      </c>
      <c r="I161" s="5">
        <v>8966000</v>
      </c>
    </row>
    <row r="162" spans="1:9" ht="15">
      <c r="A162" s="7" t="s">
        <v>69</v>
      </c>
      <c r="B162" s="4" t="s">
        <v>70</v>
      </c>
      <c r="C162" s="5"/>
      <c r="D162" s="5">
        <v>1062000</v>
      </c>
      <c r="E162" s="5">
        <f t="shared" si="47"/>
        <v>0</v>
      </c>
      <c r="F162" s="5">
        <v>1062000</v>
      </c>
      <c r="G162" s="5"/>
      <c r="H162" s="5"/>
      <c r="I162" s="5"/>
    </row>
    <row r="163" spans="1:9" ht="15">
      <c r="A163" s="7" t="s">
        <v>73</v>
      </c>
      <c r="B163" s="4" t="s">
        <v>74</v>
      </c>
      <c r="C163" s="5">
        <f>C164</f>
        <v>0</v>
      </c>
      <c r="D163" s="5">
        <f>D164</f>
        <v>0</v>
      </c>
      <c r="E163" s="5">
        <f t="shared" si="47"/>
        <v>0</v>
      </c>
      <c r="F163" s="5">
        <f>F164</f>
        <v>0</v>
      </c>
      <c r="G163" s="5">
        <f>G164</f>
        <v>0</v>
      </c>
      <c r="H163" s="5">
        <f>H164</f>
        <v>0</v>
      </c>
      <c r="I163" s="5">
        <f>I164</f>
        <v>0</v>
      </c>
    </row>
    <row r="164" spans="1:9" ht="26.25">
      <c r="A164" s="7" t="s">
        <v>75</v>
      </c>
      <c r="B164" s="4" t="s">
        <v>76</v>
      </c>
      <c r="C164" s="5"/>
      <c r="D164" s="5">
        <v>0</v>
      </c>
      <c r="E164" s="5">
        <f t="shared" si="47"/>
        <v>0</v>
      </c>
      <c r="F164" s="5">
        <v>0</v>
      </c>
      <c r="G164" s="5">
        <v>0</v>
      </c>
      <c r="H164" s="5">
        <v>0</v>
      </c>
      <c r="I164" s="5">
        <v>0</v>
      </c>
    </row>
    <row r="165" spans="1:9" ht="39">
      <c r="A165" s="7" t="s">
        <v>379</v>
      </c>
      <c r="B165" s="4" t="s">
        <v>381</v>
      </c>
      <c r="C165" s="5">
        <f aca="true" t="shared" si="49" ref="C165:I166">C166</f>
        <v>0</v>
      </c>
      <c r="D165" s="5">
        <f t="shared" si="49"/>
        <v>0</v>
      </c>
      <c r="E165" s="5">
        <f t="shared" si="49"/>
        <v>0</v>
      </c>
      <c r="F165" s="5">
        <f t="shared" si="49"/>
        <v>0</v>
      </c>
      <c r="G165" s="5">
        <f t="shared" si="49"/>
        <v>0</v>
      </c>
      <c r="H165" s="5">
        <f t="shared" si="49"/>
        <v>0</v>
      </c>
      <c r="I165" s="5">
        <f t="shared" si="49"/>
        <v>0</v>
      </c>
    </row>
    <row r="166" spans="1:9" ht="26.25">
      <c r="A166" s="7" t="s">
        <v>380</v>
      </c>
      <c r="B166" s="4" t="s">
        <v>382</v>
      </c>
      <c r="C166" s="5">
        <f t="shared" si="49"/>
        <v>0</v>
      </c>
      <c r="D166" s="5">
        <f t="shared" si="49"/>
        <v>0</v>
      </c>
      <c r="E166" s="5">
        <f t="shared" si="49"/>
        <v>0</v>
      </c>
      <c r="F166" s="5">
        <f t="shared" si="49"/>
        <v>0</v>
      </c>
      <c r="G166" s="5">
        <f t="shared" si="49"/>
        <v>0</v>
      </c>
      <c r="H166" s="5">
        <f t="shared" si="49"/>
        <v>0</v>
      </c>
      <c r="I166" s="5">
        <f t="shared" si="49"/>
        <v>0</v>
      </c>
    </row>
    <row r="167" spans="1:9" ht="15">
      <c r="A167" s="7" t="s">
        <v>215</v>
      </c>
      <c r="B167" s="4" t="s">
        <v>383</v>
      </c>
      <c r="C167" s="5"/>
      <c r="D167" s="5">
        <f>26000-26000</f>
        <v>0</v>
      </c>
      <c r="E167" s="5">
        <f>F167-D167</f>
        <v>0</v>
      </c>
      <c r="F167" s="5">
        <f>26000-26000</f>
        <v>0</v>
      </c>
      <c r="G167" s="5">
        <f>26000-26000</f>
        <v>0</v>
      </c>
      <c r="H167" s="5">
        <f>26000-26000</f>
        <v>0</v>
      </c>
      <c r="I167" s="5">
        <f>26000-26000</f>
        <v>0</v>
      </c>
    </row>
    <row r="168" spans="1:9" ht="26.25">
      <c r="A168" s="7" t="s">
        <v>139</v>
      </c>
      <c r="B168" s="4" t="s">
        <v>78</v>
      </c>
      <c r="C168" s="5">
        <f>C170+C177+C190</f>
        <v>44735000</v>
      </c>
      <c r="D168" s="5">
        <f>D170+D177+D190</f>
        <v>26121000</v>
      </c>
      <c r="E168" s="5">
        <f t="shared" si="47"/>
        <v>0</v>
      </c>
      <c r="F168" s="5">
        <f>F170+F177+F190</f>
        <v>26121000</v>
      </c>
      <c r="G168" s="5">
        <f>G170+G177+G190</f>
        <v>33642000</v>
      </c>
      <c r="H168" s="5">
        <f>H170+H177+H190</f>
        <v>34583000</v>
      </c>
      <c r="I168" s="5">
        <f>I170+I177+I190</f>
        <v>35379000</v>
      </c>
    </row>
    <row r="169" spans="1:9" ht="15">
      <c r="A169" s="7" t="s">
        <v>140</v>
      </c>
      <c r="B169" s="4" t="s">
        <v>116</v>
      </c>
      <c r="C169" s="5">
        <f aca="true" t="shared" si="50" ref="C169:I174">C170</f>
        <v>0</v>
      </c>
      <c r="D169" s="5">
        <f t="shared" si="50"/>
        <v>16000</v>
      </c>
      <c r="E169" s="5">
        <f t="shared" si="47"/>
        <v>0</v>
      </c>
      <c r="F169" s="5">
        <f t="shared" si="50"/>
        <v>16000</v>
      </c>
      <c r="G169" s="5">
        <f t="shared" si="50"/>
        <v>0</v>
      </c>
      <c r="H169" s="5">
        <f t="shared" si="50"/>
        <v>0</v>
      </c>
      <c r="I169" s="5">
        <f t="shared" si="50"/>
        <v>0</v>
      </c>
    </row>
    <row r="170" spans="1:9" ht="15">
      <c r="A170" s="7" t="s">
        <v>117</v>
      </c>
      <c r="B170" s="4" t="s">
        <v>118</v>
      </c>
      <c r="C170" s="5">
        <f t="shared" si="50"/>
        <v>0</v>
      </c>
      <c r="D170" s="5">
        <f t="shared" si="50"/>
        <v>16000</v>
      </c>
      <c r="E170" s="5">
        <f t="shared" si="47"/>
        <v>0</v>
      </c>
      <c r="F170" s="5">
        <f t="shared" si="50"/>
        <v>16000</v>
      </c>
      <c r="G170" s="5">
        <f t="shared" si="50"/>
        <v>0</v>
      </c>
      <c r="H170" s="5">
        <f t="shared" si="50"/>
        <v>0</v>
      </c>
      <c r="I170" s="5">
        <f t="shared" si="50"/>
        <v>0</v>
      </c>
    </row>
    <row r="171" spans="1:9" ht="15">
      <c r="A171" s="7" t="s">
        <v>89</v>
      </c>
      <c r="B171" s="4" t="s">
        <v>90</v>
      </c>
      <c r="C171" s="5">
        <f t="shared" si="50"/>
        <v>0</v>
      </c>
      <c r="D171" s="5">
        <f t="shared" si="50"/>
        <v>16000</v>
      </c>
      <c r="E171" s="5">
        <f t="shared" si="47"/>
        <v>0</v>
      </c>
      <c r="F171" s="5">
        <f t="shared" si="50"/>
        <v>16000</v>
      </c>
      <c r="G171" s="5">
        <f t="shared" si="50"/>
        <v>0</v>
      </c>
      <c r="H171" s="5">
        <f t="shared" si="50"/>
        <v>0</v>
      </c>
      <c r="I171" s="5">
        <f t="shared" si="50"/>
        <v>0</v>
      </c>
    </row>
    <row r="172" spans="1:9" ht="15">
      <c r="A172" s="7" t="s">
        <v>99</v>
      </c>
      <c r="B172" s="4" t="s">
        <v>100</v>
      </c>
      <c r="C172" s="5">
        <f t="shared" si="50"/>
        <v>0</v>
      </c>
      <c r="D172" s="5">
        <f t="shared" si="50"/>
        <v>16000</v>
      </c>
      <c r="E172" s="5">
        <f t="shared" si="47"/>
        <v>0</v>
      </c>
      <c r="F172" s="5">
        <f t="shared" si="50"/>
        <v>16000</v>
      </c>
      <c r="G172" s="5">
        <f t="shared" si="50"/>
        <v>0</v>
      </c>
      <c r="H172" s="5">
        <f t="shared" si="50"/>
        <v>0</v>
      </c>
      <c r="I172" s="5">
        <f t="shared" si="50"/>
        <v>0</v>
      </c>
    </row>
    <row r="173" spans="1:9" ht="15">
      <c r="A173" s="7" t="s">
        <v>101</v>
      </c>
      <c r="B173" s="4" t="s">
        <v>102</v>
      </c>
      <c r="C173" s="5">
        <f t="shared" si="50"/>
        <v>0</v>
      </c>
      <c r="D173" s="5">
        <f t="shared" si="50"/>
        <v>16000</v>
      </c>
      <c r="E173" s="5">
        <f t="shared" si="47"/>
        <v>0</v>
      </c>
      <c r="F173" s="5">
        <f t="shared" si="50"/>
        <v>16000</v>
      </c>
      <c r="G173" s="5">
        <f t="shared" si="50"/>
        <v>0</v>
      </c>
      <c r="H173" s="5">
        <f t="shared" si="50"/>
        <v>0</v>
      </c>
      <c r="I173" s="5">
        <f t="shared" si="50"/>
        <v>0</v>
      </c>
    </row>
    <row r="174" spans="1:9" ht="15">
      <c r="A174" s="7" t="s">
        <v>103</v>
      </c>
      <c r="B174" s="4" t="s">
        <v>104</v>
      </c>
      <c r="C174" s="5">
        <f t="shared" si="50"/>
        <v>0</v>
      </c>
      <c r="D174" s="5">
        <f t="shared" si="50"/>
        <v>16000</v>
      </c>
      <c r="E174" s="5">
        <f t="shared" si="47"/>
        <v>0</v>
      </c>
      <c r="F174" s="5">
        <f t="shared" si="50"/>
        <v>16000</v>
      </c>
      <c r="G174" s="5">
        <f t="shared" si="50"/>
        <v>0</v>
      </c>
      <c r="H174" s="5">
        <f t="shared" si="50"/>
        <v>0</v>
      </c>
      <c r="I174" s="5">
        <f t="shared" si="50"/>
        <v>0</v>
      </c>
    </row>
    <row r="175" spans="1:9" ht="15">
      <c r="A175" s="7" t="s">
        <v>109</v>
      </c>
      <c r="B175" s="4" t="s">
        <v>110</v>
      </c>
      <c r="C175" s="5"/>
      <c r="D175" s="5">
        <v>16000</v>
      </c>
      <c r="E175" s="5">
        <f t="shared" si="47"/>
        <v>0</v>
      </c>
      <c r="F175" s="5">
        <v>16000</v>
      </c>
      <c r="G175" s="5"/>
      <c r="H175" s="5"/>
      <c r="I175" s="5"/>
    </row>
    <row r="176" spans="1:9" ht="15">
      <c r="A176" s="7" t="s">
        <v>119</v>
      </c>
      <c r="B176" s="4" t="s">
        <v>120</v>
      </c>
      <c r="C176" s="5">
        <f>C177+C190</f>
        <v>44735000</v>
      </c>
      <c r="D176" s="5">
        <f>D177+D190</f>
        <v>26105000</v>
      </c>
      <c r="E176" s="5">
        <f t="shared" si="47"/>
        <v>0</v>
      </c>
      <c r="F176" s="5">
        <f>F177+F190</f>
        <v>26105000</v>
      </c>
      <c r="G176" s="5">
        <f>G177+G190</f>
        <v>33642000</v>
      </c>
      <c r="H176" s="5">
        <f>H177+H190</f>
        <v>34583000</v>
      </c>
      <c r="I176" s="5">
        <f>I177+I190</f>
        <v>35379000</v>
      </c>
    </row>
    <row r="177" spans="1:9" ht="15">
      <c r="A177" s="7" t="s">
        <v>121</v>
      </c>
      <c r="B177" s="4" t="s">
        <v>122</v>
      </c>
      <c r="C177" s="5">
        <f>C178</f>
        <v>44735000</v>
      </c>
      <c r="D177" s="5">
        <f>D178</f>
        <v>25041000</v>
      </c>
      <c r="E177" s="5">
        <f t="shared" si="47"/>
        <v>0</v>
      </c>
      <c r="F177" s="5">
        <f>F178</f>
        <v>25041000</v>
      </c>
      <c r="G177" s="5">
        <f>G178</f>
        <v>33639000</v>
      </c>
      <c r="H177" s="5">
        <f>H178</f>
        <v>34580000</v>
      </c>
      <c r="I177" s="5">
        <f>I178</f>
        <v>35376000</v>
      </c>
    </row>
    <row r="178" spans="1:9" ht="15">
      <c r="A178" s="7" t="s">
        <v>89</v>
      </c>
      <c r="B178" s="4" t="s">
        <v>90</v>
      </c>
      <c r="C178" s="5">
        <f>C179+C183</f>
        <v>44735000</v>
      </c>
      <c r="D178" s="5">
        <f>D179+D183</f>
        <v>25041000</v>
      </c>
      <c r="E178" s="5">
        <f t="shared" si="47"/>
        <v>0</v>
      </c>
      <c r="F178" s="5">
        <f>F179+F183</f>
        <v>25041000</v>
      </c>
      <c r="G178" s="5">
        <f>G179+G183</f>
        <v>33639000</v>
      </c>
      <c r="H178" s="5">
        <f>H179+H183</f>
        <v>34580000</v>
      </c>
      <c r="I178" s="5">
        <f>I179+I183</f>
        <v>35376000</v>
      </c>
    </row>
    <row r="179" spans="1:9" ht="26.25">
      <c r="A179" s="7" t="s">
        <v>91</v>
      </c>
      <c r="B179" s="4" t="s">
        <v>92</v>
      </c>
      <c r="C179" s="5">
        <f>C180</f>
        <v>0</v>
      </c>
      <c r="D179" s="5">
        <f>D180</f>
        <v>0</v>
      </c>
      <c r="E179" s="5">
        <f t="shared" si="47"/>
        <v>0</v>
      </c>
      <c r="F179" s="5">
        <f>F180</f>
        <v>0</v>
      </c>
      <c r="G179" s="5">
        <f>G180</f>
        <v>0</v>
      </c>
      <c r="H179" s="5">
        <f>H180</f>
        <v>0</v>
      </c>
      <c r="I179" s="5">
        <f>I180</f>
        <v>0</v>
      </c>
    </row>
    <row r="180" spans="1:9" ht="15">
      <c r="A180" s="7" t="s">
        <v>93</v>
      </c>
      <c r="B180" s="4" t="s">
        <v>94</v>
      </c>
      <c r="C180" s="5">
        <f>C181+C182</f>
        <v>0</v>
      </c>
      <c r="D180" s="5">
        <f>D181+D182</f>
        <v>0</v>
      </c>
      <c r="E180" s="5">
        <f t="shared" si="47"/>
        <v>0</v>
      </c>
      <c r="F180" s="5">
        <f>F181+F182</f>
        <v>0</v>
      </c>
      <c r="G180" s="5">
        <f>G181+G182</f>
        <v>0</v>
      </c>
      <c r="H180" s="5">
        <f>H181+H182</f>
        <v>0</v>
      </c>
      <c r="I180" s="5">
        <f>I181+I182</f>
        <v>0</v>
      </c>
    </row>
    <row r="181" spans="1:9" ht="15">
      <c r="A181" s="7" t="s">
        <v>95</v>
      </c>
      <c r="B181" s="4" t="s">
        <v>96</v>
      </c>
      <c r="C181" s="5"/>
      <c r="D181" s="5">
        <v>0</v>
      </c>
      <c r="E181" s="5">
        <f t="shared" si="47"/>
        <v>0</v>
      </c>
      <c r="F181" s="5">
        <v>0</v>
      </c>
      <c r="G181" s="5"/>
      <c r="H181" s="5"/>
      <c r="I181" s="5"/>
    </row>
    <row r="182" spans="1:9" ht="15">
      <c r="A182" s="7" t="s">
        <v>97</v>
      </c>
      <c r="B182" s="4" t="s">
        <v>98</v>
      </c>
      <c r="C182" s="5"/>
      <c r="D182" s="5">
        <v>0</v>
      </c>
      <c r="E182" s="5">
        <f t="shared" si="47"/>
        <v>0</v>
      </c>
      <c r="F182" s="5">
        <v>0</v>
      </c>
      <c r="G182" s="5"/>
      <c r="H182" s="5"/>
      <c r="I182" s="5"/>
    </row>
    <row r="183" spans="1:9" ht="15">
      <c r="A183" s="7" t="s">
        <v>99</v>
      </c>
      <c r="B183" s="4" t="s">
        <v>100</v>
      </c>
      <c r="C183" s="5">
        <f>C184</f>
        <v>44735000</v>
      </c>
      <c r="D183" s="5">
        <f>D184</f>
        <v>25041000</v>
      </c>
      <c r="E183" s="5">
        <f t="shared" si="47"/>
        <v>0</v>
      </c>
      <c r="F183" s="5">
        <f>F184</f>
        <v>25041000</v>
      </c>
      <c r="G183" s="5">
        <f>G184</f>
        <v>33639000</v>
      </c>
      <c r="H183" s="5">
        <f>H184</f>
        <v>34580000</v>
      </c>
      <c r="I183" s="5">
        <f>I184</f>
        <v>35376000</v>
      </c>
    </row>
    <row r="184" spans="1:9" ht="15">
      <c r="A184" s="7" t="s">
        <v>101</v>
      </c>
      <c r="B184" s="4" t="s">
        <v>102</v>
      </c>
      <c r="C184" s="5">
        <f>C185+C189</f>
        <v>44735000</v>
      </c>
      <c r="D184" s="5">
        <f>D185+D189</f>
        <v>25041000</v>
      </c>
      <c r="E184" s="5">
        <f t="shared" si="47"/>
        <v>0</v>
      </c>
      <c r="F184" s="5">
        <f>F185+F189</f>
        <v>25041000</v>
      </c>
      <c r="G184" s="5">
        <f>G185+G189</f>
        <v>33639000</v>
      </c>
      <c r="H184" s="5">
        <f>H185+H189</f>
        <v>34580000</v>
      </c>
      <c r="I184" s="5">
        <f>I185+I189</f>
        <v>35376000</v>
      </c>
    </row>
    <row r="185" spans="1:9" ht="15">
      <c r="A185" s="7" t="s">
        <v>103</v>
      </c>
      <c r="B185" s="4" t="s">
        <v>104</v>
      </c>
      <c r="C185" s="5">
        <f>C186+C187+C188</f>
        <v>28451000</v>
      </c>
      <c r="D185" s="5">
        <f>D186+D187+D188</f>
        <v>20890000</v>
      </c>
      <c r="E185" s="5">
        <f t="shared" si="47"/>
        <v>0</v>
      </c>
      <c r="F185" s="5">
        <f>F186+F187+F188</f>
        <v>20890000</v>
      </c>
      <c r="G185" s="5">
        <f>G186+G187+G188</f>
        <v>24782000</v>
      </c>
      <c r="H185" s="5">
        <f>H186+H187+H188</f>
        <v>25475000</v>
      </c>
      <c r="I185" s="5">
        <f>I186+I187+I188</f>
        <v>26061000</v>
      </c>
    </row>
    <row r="186" spans="1:9" ht="15">
      <c r="A186" s="7" t="s">
        <v>105</v>
      </c>
      <c r="B186" s="4" t="s">
        <v>106</v>
      </c>
      <c r="C186" s="5">
        <v>12278000</v>
      </c>
      <c r="D186" s="5">
        <v>15302000</v>
      </c>
      <c r="E186" s="5">
        <f t="shared" si="47"/>
        <v>0</v>
      </c>
      <c r="F186" s="5">
        <v>15302000</v>
      </c>
      <c r="G186" s="5">
        <v>8041000</v>
      </c>
      <c r="H186" s="5">
        <v>8266000</v>
      </c>
      <c r="I186" s="5">
        <v>8456000</v>
      </c>
    </row>
    <row r="187" spans="1:9" ht="15">
      <c r="A187" s="7" t="s">
        <v>107</v>
      </c>
      <c r="B187" s="4" t="s">
        <v>108</v>
      </c>
      <c r="C187" s="5">
        <v>15441000</v>
      </c>
      <c r="D187" s="5">
        <v>4530000</v>
      </c>
      <c r="E187" s="5">
        <f t="shared" si="47"/>
        <v>0</v>
      </c>
      <c r="F187" s="5">
        <v>4530000</v>
      </c>
      <c r="G187" s="5">
        <v>15223000</v>
      </c>
      <c r="H187" s="5">
        <v>15649000</v>
      </c>
      <c r="I187" s="5">
        <v>16009000</v>
      </c>
    </row>
    <row r="188" spans="1:9" ht="15">
      <c r="A188" s="7" t="s">
        <v>111</v>
      </c>
      <c r="B188" s="4" t="s">
        <v>112</v>
      </c>
      <c r="C188" s="5">
        <v>732000</v>
      </c>
      <c r="D188" s="5">
        <v>1058000</v>
      </c>
      <c r="E188" s="5">
        <f t="shared" si="47"/>
        <v>0</v>
      </c>
      <c r="F188" s="5">
        <v>1058000</v>
      </c>
      <c r="G188" s="5">
        <v>1518000</v>
      </c>
      <c r="H188" s="5">
        <v>1560000</v>
      </c>
      <c r="I188" s="5">
        <v>1596000</v>
      </c>
    </row>
    <row r="189" spans="1:9" ht="15">
      <c r="A189" s="7" t="s">
        <v>113</v>
      </c>
      <c r="B189" s="4" t="s">
        <v>114</v>
      </c>
      <c r="C189" s="5">
        <v>16284000</v>
      </c>
      <c r="D189" s="5">
        <v>4151000</v>
      </c>
      <c r="E189" s="5">
        <f t="shared" si="47"/>
        <v>0</v>
      </c>
      <c r="F189" s="5">
        <v>4151000</v>
      </c>
      <c r="G189" s="5">
        <v>8857000</v>
      </c>
      <c r="H189" s="5">
        <v>9105000</v>
      </c>
      <c r="I189" s="5">
        <v>9315000</v>
      </c>
    </row>
    <row r="190" spans="1:9" ht="15">
      <c r="A190" s="7" t="s">
        <v>123</v>
      </c>
      <c r="B190" s="4" t="s">
        <v>124</v>
      </c>
      <c r="C190" s="5">
        <f aca="true" t="shared" si="51" ref="C190:I193">C191</f>
        <v>0</v>
      </c>
      <c r="D190" s="5">
        <f t="shared" si="51"/>
        <v>1064000</v>
      </c>
      <c r="E190" s="5">
        <f t="shared" si="47"/>
        <v>0</v>
      </c>
      <c r="F190" s="5">
        <f t="shared" si="51"/>
        <v>1064000</v>
      </c>
      <c r="G190" s="5">
        <f t="shared" si="51"/>
        <v>3000</v>
      </c>
      <c r="H190" s="5">
        <f t="shared" si="51"/>
        <v>3000</v>
      </c>
      <c r="I190" s="5">
        <f t="shared" si="51"/>
        <v>3000</v>
      </c>
    </row>
    <row r="191" spans="1:9" ht="15">
      <c r="A191" s="7" t="s">
        <v>89</v>
      </c>
      <c r="B191" s="4" t="s">
        <v>90</v>
      </c>
      <c r="C191" s="5">
        <f t="shared" si="51"/>
        <v>0</v>
      </c>
      <c r="D191" s="5">
        <f t="shared" si="51"/>
        <v>1064000</v>
      </c>
      <c r="E191" s="5">
        <f t="shared" si="47"/>
        <v>0</v>
      </c>
      <c r="F191" s="5">
        <f t="shared" si="51"/>
        <v>1064000</v>
      </c>
      <c r="G191" s="5">
        <f t="shared" si="51"/>
        <v>3000</v>
      </c>
      <c r="H191" s="5">
        <f t="shared" si="51"/>
        <v>3000</v>
      </c>
      <c r="I191" s="5">
        <f t="shared" si="51"/>
        <v>3000</v>
      </c>
    </row>
    <row r="192" spans="1:9" ht="15">
      <c r="A192" s="7" t="s">
        <v>99</v>
      </c>
      <c r="B192" s="4" t="s">
        <v>100</v>
      </c>
      <c r="C192" s="5">
        <f t="shared" si="51"/>
        <v>0</v>
      </c>
      <c r="D192" s="5">
        <f t="shared" si="51"/>
        <v>1064000</v>
      </c>
      <c r="E192" s="5">
        <f t="shared" si="47"/>
        <v>0</v>
      </c>
      <c r="F192" s="5">
        <f t="shared" si="51"/>
        <v>1064000</v>
      </c>
      <c r="G192" s="5">
        <f t="shared" si="51"/>
        <v>3000</v>
      </c>
      <c r="H192" s="5">
        <f t="shared" si="51"/>
        <v>3000</v>
      </c>
      <c r="I192" s="5">
        <f t="shared" si="51"/>
        <v>3000</v>
      </c>
    </row>
    <row r="193" spans="1:9" ht="15">
      <c r="A193" s="7" t="s">
        <v>101</v>
      </c>
      <c r="B193" s="4" t="s">
        <v>102</v>
      </c>
      <c r="C193" s="5">
        <f t="shared" si="51"/>
        <v>0</v>
      </c>
      <c r="D193" s="5">
        <f t="shared" si="51"/>
        <v>1064000</v>
      </c>
      <c r="E193" s="5">
        <f t="shared" si="47"/>
        <v>0</v>
      </c>
      <c r="F193" s="5">
        <f t="shared" si="51"/>
        <v>1064000</v>
      </c>
      <c r="G193" s="5">
        <f t="shared" si="51"/>
        <v>3000</v>
      </c>
      <c r="H193" s="5">
        <f t="shared" si="51"/>
        <v>3000</v>
      </c>
      <c r="I193" s="5">
        <f t="shared" si="51"/>
        <v>3000</v>
      </c>
    </row>
    <row r="194" spans="1:9" ht="15">
      <c r="A194" s="7" t="s">
        <v>103</v>
      </c>
      <c r="B194" s="4" t="s">
        <v>104</v>
      </c>
      <c r="C194" s="5">
        <f>C195</f>
        <v>0</v>
      </c>
      <c r="D194" s="5">
        <f>D195</f>
        <v>1064000</v>
      </c>
      <c r="E194" s="5">
        <f t="shared" si="47"/>
        <v>0</v>
      </c>
      <c r="F194" s="5">
        <f>F195</f>
        <v>1064000</v>
      </c>
      <c r="G194" s="5">
        <f>G195</f>
        <v>3000</v>
      </c>
      <c r="H194" s="5">
        <f>H195</f>
        <v>3000</v>
      </c>
      <c r="I194" s="5">
        <f>I195</f>
        <v>3000</v>
      </c>
    </row>
    <row r="195" spans="1:9" ht="15">
      <c r="A195" s="7" t="s">
        <v>111</v>
      </c>
      <c r="B195" s="4" t="s">
        <v>112</v>
      </c>
      <c r="C195" s="5"/>
      <c r="D195" s="5">
        <v>1064000</v>
      </c>
      <c r="E195" s="5">
        <f t="shared" si="47"/>
        <v>0</v>
      </c>
      <c r="F195" s="5">
        <v>1064000</v>
      </c>
      <c r="G195" s="5">
        <v>3000</v>
      </c>
      <c r="H195" s="5">
        <v>3000</v>
      </c>
      <c r="I195" s="5">
        <v>3000</v>
      </c>
    </row>
    <row r="196" spans="1:9" s="10" customFormat="1" ht="12.75">
      <c r="A196" s="14" t="s">
        <v>359</v>
      </c>
      <c r="B196" s="15" t="s">
        <v>360</v>
      </c>
      <c r="C196" s="18">
        <f aca="true" t="shared" si="52" ref="C196:I196">C143-C168</f>
        <v>-44735000</v>
      </c>
      <c r="D196" s="18">
        <f>D143-D168</f>
        <v>0</v>
      </c>
      <c r="E196" s="18">
        <f t="shared" si="52"/>
        <v>0</v>
      </c>
      <c r="F196" s="18">
        <f t="shared" si="52"/>
        <v>0</v>
      </c>
      <c r="G196" s="18">
        <f t="shared" si="52"/>
        <v>0</v>
      </c>
      <c r="H196" s="18">
        <f t="shared" si="52"/>
        <v>0</v>
      </c>
      <c r="I196" s="18">
        <f t="shared" si="52"/>
        <v>0</v>
      </c>
    </row>
    <row r="197" spans="1:9" s="10" customFormat="1" ht="12.75">
      <c r="A197" s="14" t="s">
        <v>361</v>
      </c>
      <c r="B197" s="15" t="s">
        <v>362</v>
      </c>
      <c r="C197" s="18">
        <f aca="true" t="shared" si="53" ref="C197:I197">C92-C122</f>
        <v>0</v>
      </c>
      <c r="D197" s="18">
        <f>D92-D122</f>
        <v>0</v>
      </c>
      <c r="E197" s="18">
        <f t="shared" si="53"/>
        <v>0</v>
      </c>
      <c r="F197" s="18">
        <f t="shared" si="53"/>
        <v>0</v>
      </c>
      <c r="G197" s="18">
        <f t="shared" si="53"/>
        <v>0</v>
      </c>
      <c r="H197" s="18">
        <f t="shared" si="53"/>
        <v>0</v>
      </c>
      <c r="I197" s="18">
        <f t="shared" si="53"/>
        <v>0</v>
      </c>
    </row>
    <row r="198" spans="1:9" s="10" customFormat="1" ht="12.75">
      <c r="A198" s="14" t="s">
        <v>363</v>
      </c>
      <c r="B198" s="15" t="s">
        <v>364</v>
      </c>
      <c r="C198" s="18">
        <f aca="true" t="shared" si="54" ref="C198:I198">C4-C49</f>
        <v>-44735000</v>
      </c>
      <c r="D198" s="18">
        <f>D4-D49</f>
        <v>0</v>
      </c>
      <c r="E198" s="18">
        <f>E4-E49</f>
        <v>0</v>
      </c>
      <c r="F198" s="18">
        <f>F4-F49</f>
        <v>0</v>
      </c>
      <c r="G198" s="18">
        <f t="shared" si="54"/>
        <v>0</v>
      </c>
      <c r="H198" s="18">
        <f t="shared" si="54"/>
        <v>0</v>
      </c>
      <c r="I198" s="18">
        <f t="shared" si="54"/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304" sqref="F304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4" t="s">
        <v>356</v>
      </c>
      <c r="B1" s="15"/>
      <c r="C1" s="16"/>
      <c r="D1" s="17"/>
      <c r="E1" s="16"/>
      <c r="F1" s="16"/>
    </row>
    <row r="2" spans="1:6" s="1" customFormat="1" ht="12.75">
      <c r="A2" s="14" t="s">
        <v>357</v>
      </c>
      <c r="B2" s="15"/>
      <c r="C2" s="16">
        <f>C3+C4</f>
        <v>41912000</v>
      </c>
      <c r="D2" s="16">
        <f>D3+D4</f>
        <v>0</v>
      </c>
      <c r="E2" s="16">
        <f>E3+E4</f>
        <v>41912000</v>
      </c>
      <c r="F2" s="16" t="e">
        <f>F3+F4</f>
        <v>#REF!</v>
      </c>
    </row>
    <row r="3" spans="1:6" s="1" customFormat="1" ht="12.75">
      <c r="A3" s="14" t="s">
        <v>237</v>
      </c>
      <c r="B3" s="15" t="s">
        <v>238</v>
      </c>
      <c r="C3" s="16">
        <f>'sursa 02'!D87+'sursa 02'!D130+'sursa 02'!D150</f>
        <v>36737000</v>
      </c>
      <c r="D3" s="16">
        <f>'sursa 02'!E87+'sursa 02'!E130+'sursa 02'!E150</f>
        <v>0</v>
      </c>
      <c r="E3" s="16">
        <f>'sursa 02'!F87+'sursa 02'!F130+'sursa 02'!F150</f>
        <v>36737000</v>
      </c>
      <c r="F3" s="16" t="e">
        <f>'sursa 02'!#REF!+'sursa 02'!#REF!+'sursa 02'!#REF!</f>
        <v>#REF!</v>
      </c>
    </row>
    <row r="4" spans="1:6" s="1" customFormat="1" ht="25.5">
      <c r="A4" s="14" t="s">
        <v>241</v>
      </c>
      <c r="B4" s="15" t="s">
        <v>242</v>
      </c>
      <c r="C4" s="16">
        <f>'sursa 02'!D131</f>
        <v>5175000</v>
      </c>
      <c r="D4" s="16">
        <f>'sursa 02'!E131</f>
        <v>0</v>
      </c>
      <c r="E4" s="16">
        <f>'sursa 02'!F131</f>
        <v>5175000</v>
      </c>
      <c r="F4" s="16" t="e">
        <f>'sursa 02'!#REF!</f>
        <v>#REF!</v>
      </c>
    </row>
    <row r="5" spans="1:6" s="1" customFormat="1" ht="12.75">
      <c r="A5" s="14" t="s">
        <v>358</v>
      </c>
      <c r="B5" s="15"/>
      <c r="C5" s="16">
        <f>C6+C7</f>
        <v>26015000</v>
      </c>
      <c r="D5" s="16">
        <f>D6+D7</f>
        <v>0</v>
      </c>
      <c r="E5" s="16">
        <f>E6+E7</f>
        <v>26473000</v>
      </c>
      <c r="F5" s="16" t="e">
        <f>F6+F7</f>
        <v>#REF!</v>
      </c>
    </row>
    <row r="6" spans="1:6" s="1" customFormat="1" ht="25.5">
      <c r="A6" s="14" t="s">
        <v>280</v>
      </c>
      <c r="B6" s="15" t="s">
        <v>281</v>
      </c>
      <c r="C6" s="16">
        <f>'sursa 02'!D135</f>
        <v>24953000</v>
      </c>
      <c r="D6" s="16">
        <f>'sursa 02'!E135</f>
        <v>0</v>
      </c>
      <c r="E6" s="16">
        <f>'sursa 02'!F135</f>
        <v>24953000</v>
      </c>
      <c r="F6" s="16" t="e">
        <f>'sursa 02'!#REF!</f>
        <v>#REF!</v>
      </c>
    </row>
    <row r="7" spans="1:6" s="1" customFormat="1" ht="12.75">
      <c r="A7" s="14" t="s">
        <v>282</v>
      </c>
      <c r="B7" s="15" t="s">
        <v>283</v>
      </c>
      <c r="C7" s="16">
        <f>'sursa 02'!D91+'sursa 02'!D163</f>
        <v>1062000</v>
      </c>
      <c r="D7" s="16">
        <f>'sursa 02'!E91+'sursa 02'!E136+'sursa 02'!E163</f>
        <v>0</v>
      </c>
      <c r="E7" s="16">
        <f>'sursa 02'!F91+'sursa 02'!F136+'sursa 02'!F163</f>
        <v>1520000</v>
      </c>
      <c r="F7" s="16" t="e">
        <f>'sursa 02'!#REF!+'sursa 02'!#REF!+'sursa 02'!#REF!</f>
        <v>#REF!</v>
      </c>
    </row>
    <row r="13" ht="1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2020-05-15T07:33:20Z</cp:lastPrinted>
  <dcterms:created xsi:type="dcterms:W3CDTF">2019-04-12T06:27:48Z</dcterms:created>
  <dcterms:modified xsi:type="dcterms:W3CDTF">2020-05-29T07:33:35Z</dcterms:modified>
  <cp:category/>
  <cp:version/>
  <cp:contentType/>
  <cp:contentStatus/>
</cp:coreProperties>
</file>