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55" windowHeight="12000" activeTab="0"/>
  </bookViews>
  <sheets>
    <sheet name="Anexa 7" sheetId="1" r:id="rId1"/>
  </sheets>
  <externalReferences>
    <externalReference r:id="rId4"/>
  </externalReferences>
  <definedNames>
    <definedName name="_xlnm._FilterDatabase" localSheetId="0" hidden="1">'Anexa 7'!$A$4:$G$177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<sst xmlns="http://schemas.openxmlformats.org/spreadsheetml/2006/main" count="356" uniqueCount="214">
  <si>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</si>
  <si>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</si>
  <si>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</si>
  <si>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</si>
  <si>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</si>
  <si>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</si>
  <si>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</si>
  <si>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</si>
  <si>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3=4+5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</si>
  <si>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</si>
  <si>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</si>
  <si>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</si>
  <si>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</si>
  <si>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</si>
  <si>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</si>
  <si>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</si>
  <si>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</si>
  <si>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</si>
  <si>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</si>
  <si>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</si>
  <si>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</si>
  <si>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</si>
  <si>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</si>
  <si>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</si>
  <si>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</si>
  <si>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</si>
  <si>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</si>
  <si>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</si>
  <si>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</si>
  <si>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</si>
  <si>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</si>
  <si>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</si>
  <si>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</si>
  <si>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</si>
  <si>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</si>
  <si>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</si>
  <si>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</si>
  <si>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</si>
  <si>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</si>
  <si>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</si>
  <si>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</si>
  <si>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</si>
  <si>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</si>
  <si>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</si>
  <si>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</si>
  <si>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</si>
  <si>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</si>
  <si>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</si>
  <si>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</si>
  <si>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</si>
  <si>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</si>
  <si>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</si>
  <si>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</si>
  <si>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</si>
  <si>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</si>
  <si>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</si>
  <si>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</si>
  <si>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</si>
  <si>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</si>
  <si>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</si>
  <si>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</si>
  <si>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</si>
  <si>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</si>
  <si>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</si>
  <si>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</si>
  <si>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6.1</t>
  </si>
  <si>
    <t>Autobasculantă</t>
  </si>
  <si>
    <t>6.2</t>
  </si>
  <si>
    <t>Tractor cu cositor</t>
  </si>
  <si>
    <t>6.3</t>
  </si>
  <si>
    <t>container depozitare antifoc</t>
  </si>
  <si>
    <t>6.4</t>
  </si>
  <si>
    <t>mașină de șters marcaje</t>
  </si>
  <si>
    <t>6.5</t>
  </si>
  <si>
    <t>atașamete încărcător frontal</t>
  </si>
  <si>
    <t>6.6</t>
  </si>
  <si>
    <t>Motoburghiu</t>
  </si>
  <si>
    <t>6.7</t>
  </si>
  <si>
    <t>mai compactor</t>
  </si>
  <si>
    <t>6.8</t>
  </si>
  <si>
    <t xml:space="preserve">Generator curent </t>
  </si>
  <si>
    <t>6.9</t>
  </si>
  <si>
    <t>Remorca 750 kg</t>
  </si>
  <si>
    <t>6.10</t>
  </si>
  <si>
    <t>6.11</t>
  </si>
  <si>
    <t>Rampă aluminiu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</si>
  <si>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</si>
  <si>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</si>
  <si>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</si>
  <si>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</si>
  <si>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</si>
  <si>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</si>
  <si>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</si>
  <si>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</si>
  <si>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</si>
  <si>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</si>
  <si>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</si>
  <si>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</si>
  <si>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</si>
  <si>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</si>
  <si>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</si>
  <si>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</si>
  <si>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</si>
  <si>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Studiu de fezabilitate construire clădire cu funcțiuni medicale imobil strada Gh. Doja nr. 89 - 275 de paturi</t>
  </si>
  <si>
    <t>Sistem procesor semiautomat pentru stripuri imunobolt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</si>
  <si>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</si>
  <si>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</si>
  <si>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</si>
  <si>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</si>
  <si>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</si>
  <si>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</si>
  <si>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</si>
  <si>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</si>
  <si>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</si>
  <si>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</si>
  <si>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</si>
  <si>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</si>
  <si>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</si>
  <si>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</si>
  <si>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</si>
  <si>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</si>
  <si>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</si>
  <si>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</si>
  <si>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</si>
  <si>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</si>
  <si>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</si>
  <si>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</si>
  <si>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</si>
  <si>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</si>
  <si>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</si>
  <si>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</si>
  <si>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</si>
  <si>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</si>
  <si>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</si>
  <si>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</si>
  <si>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</si>
  <si>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</si>
  <si>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</si>
  <si>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</si>
  <si>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</si>
  <si>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</si>
  <si>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</si>
  <si>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</si>
  <si>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Proiectare și execuție sistem de supraveghere și securitate la pavilioanele Time Box și imobilele de la Călugăreni nr.  4 și nr. 5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</si>
  <si>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</si>
  <si>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</si>
  <si>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Realizare utilități (canalizare, apă, energie electrică)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</si>
  <si>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</si>
  <si>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</si>
  <si>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</si>
  <si>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</si>
  <si>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</si>
  <si>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</si>
  <si>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</si>
  <si>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</si>
  <si>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</si>
  <si>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</si>
  <si>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</si>
  <si>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</si>
  <si>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</si>
  <si>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</si>
  <si>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</si>
  <si>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</si>
  <si>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</si>
  <si>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</si>
  <si>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</si>
  <si>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</si>
  <si>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</si>
  <si>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</si>
  <si>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</si>
  <si>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</si>
  <si>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</si>
  <si>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</si>
  <si>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</si>
  <si>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</si>
  <si>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</si>
  <si>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</si>
  <si>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</si>
  <si>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</si>
  <si>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</si>
  <si>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</si>
  <si>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</si>
  <si>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</si>
  <si>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</si>
  <si>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</si>
  <si>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</si>
  <si>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</si>
  <si>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Extindere și mansardare casă de locuit, reabilitare, amenajări interioare, construire împrejmuire la CTF Târnăveni, str. Plevnei nr. 3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</si>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</sst>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4" fontId="21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49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50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3" fontId="47" fillId="0" borderId="0" xfId="0" applyNumberFormat="1" applyFont="1" applyAlignment="1">
      <alignment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50" applyNumberFormat="1" applyFont="1" applyFill="1" applyBorder="1" applyAlignment="1">
      <alignment wrapText="1"/>
      <protection/>
    </xf>
    <xf numFmtId="3" fontId="47" fillId="34" borderId="10" xfId="50" applyNumberFormat="1" applyFont="1" applyFill="1" applyBorder="1" applyAlignment="1">
      <alignment wrapText="1"/>
      <protection/>
    </xf>
    <xf numFmtId="49" fontId="21" fillId="35" borderId="10" xfId="50" applyNumberFormat="1" applyFont="1" applyFill="1" applyBorder="1" applyAlignment="1">
      <alignment horizontal="right" wrapText="1"/>
      <protection/>
    </xf>
    <xf numFmtId="49" fontId="46" fillId="35" borderId="10" xfId="50" applyNumberFormat="1" applyFont="1" applyFill="1" applyBorder="1" applyAlignment="1">
      <alignment wrapText="1"/>
      <protection/>
    </xf>
    <xf numFmtId="49" fontId="21" fillId="35" borderId="10" xfId="50" applyNumberFormat="1" applyFont="1" applyFill="1" applyBorder="1" applyAlignment="1">
      <alignment horizontal="center" wrapText="1"/>
      <protection/>
    </xf>
    <xf numFmtId="0" fontId="21" fillId="35" borderId="10" xfId="0" applyFont="1" applyFill="1" applyBorder="1" applyAlignment="1">
      <alignment horizontal="right" wrapText="1"/>
    </xf>
    <xf numFmtId="3" fontId="21" fillId="35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3" fontId="46" fillId="0" borderId="0" xfId="0" applyNumberFormat="1" applyFont="1" applyAlignment="1">
      <alignment/>
    </xf>
    <xf numFmtId="0" fontId="21" fillId="35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right" wrapText="1"/>
    </xf>
    <xf numFmtId="3" fontId="21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2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25" fillId="35" borderId="11" xfId="0" applyFont="1" applyFill="1" applyBorder="1" applyAlignment="1">
      <alignment horizontal="center" wrapText="1"/>
    </xf>
    <xf numFmtId="49" fontId="47" fillId="35" borderId="10" xfId="50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21" fillId="33" borderId="10" xfId="50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50" applyNumberFormat="1" applyFont="1" applyFill="1" applyBorder="1" applyAlignment="1">
      <alignment horizontal="center" wrapText="1"/>
      <protection/>
    </xf>
    <xf numFmtId="49" fontId="46" fillId="35" borderId="10" xfId="50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50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21" fillId="35" borderId="10" xfId="0" applyNumberFormat="1" applyFont="1" applyFill="1" applyBorder="1" applyAlignment="1">
      <alignment wrapText="1"/>
    </xf>
    <xf numFmtId="3" fontId="21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21" fillId="35" borderId="10" xfId="0" applyFont="1" applyFill="1" applyBorder="1" applyAlignment="1">
      <alignment horizontal="left" vertical="top" wrapText="1"/>
    </xf>
    <xf numFmtId="3" fontId="21" fillId="35" borderId="10" xfId="0" applyNumberFormat="1" applyFont="1" applyFill="1" applyBorder="1" applyAlignment="1">
      <alignment horizontal="left" wrapText="1"/>
    </xf>
    <xf numFmtId="3" fontId="49" fillId="34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20\Investitii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 19.12.2019"/>
      <sheetName val="Foaie1"/>
      <sheetName val="centraliz 04.02.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15" sqref="K115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7109375" style="35" customWidth="1"/>
    <col min="6" max="6" width="15.28125" style="35" customWidth="1"/>
    <col min="7" max="7" width="10.140625" style="35" customWidth="1"/>
    <col min="8" max="9" width="10.140625" style="4" bestFit="1" customWidth="1"/>
    <col min="10" max="16384" width="9.140625" style="4" customWidth="1"/>
  </cols>
  <sheetData>
    <row r="1" spans="5:7" ht="12.75">
      <c r="E1" s="2"/>
      <c r="F1" s="2"/>
      <c r="G1" s="3"/>
    </row>
    <row r="2" spans="1:7" ht="12.7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/>
    </row>
    <row r="3" spans="1:7" ht="40.5" customHeight="1">
      <c r="A3" s="5"/>
      <c r="B3" s="6"/>
      <c r="C3" s="7"/>
      <c r="D3" s="7"/>
      <c r="E3" s="5"/>
      <c r="F3" s="8" t="s">
        <v>6</v>
      </c>
      <c r="G3" s="9" t="s">
        <v>7</v>
      </c>
    </row>
    <row r="4" spans="1:7" ht="12.75">
      <c r="A4" s="10">
        <v>0</v>
      </c>
      <c r="B4" s="11">
        <v>1</v>
      </c>
      <c r="C4" s="10">
        <v>2</v>
      </c>
      <c r="D4" s="10">
        <v>3</v>
      </c>
      <c r="E4" s="10" t="s">
        <v>8</v>
      </c>
      <c r="F4" s="12">
        <v>4</v>
      </c>
      <c r="G4" s="12">
        <v>5</v>
      </c>
    </row>
    <row r="5" spans="1:7" ht="12.75">
      <c r="A5" s="13"/>
      <c r="B5" s="14" t="s">
        <v>9</v>
      </c>
      <c r="C5" s="15"/>
      <c r="D5" s="13"/>
      <c r="E5" s="16">
        <f>E6+E66+E104+E150+E156+E64</f>
        <v>113966000</v>
      </c>
      <c r="F5" s="16">
        <f>F6+F66+F104+F150+F156+F64</f>
        <v>102917000</v>
      </c>
      <c r="G5" s="16">
        <f>G6+G66+G104+G150+G156+G64</f>
        <v>11049000</v>
      </c>
    </row>
    <row r="6" spans="1:7" ht="12.75">
      <c r="A6" s="17"/>
      <c r="B6" s="18" t="s">
        <v>10</v>
      </c>
      <c r="C6" s="19"/>
      <c r="D6" s="20"/>
      <c r="E6" s="21">
        <f>E27+E42+E21+E61+E7</f>
        <v>72037000</v>
      </c>
      <c r="F6" s="21">
        <f>F27+F42+F21+F61+F7</f>
        <v>72037000</v>
      </c>
      <c r="G6" s="21">
        <f>G27+G42+G21+G61+G7</f>
        <v>0</v>
      </c>
    </row>
    <row r="7" spans="1:7" s="26" customFormat="1" ht="12.75">
      <c r="A7" s="22"/>
      <c r="B7" s="23" t="s">
        <v>11</v>
      </c>
      <c r="C7" s="11"/>
      <c r="D7" s="24"/>
      <c r="E7" s="25">
        <f>SUM(E8:E20)</f>
        <v>5015000</v>
      </c>
      <c r="F7" s="25">
        <f>SUM(F8:F20)</f>
        <v>5015000</v>
      </c>
      <c r="G7" s="25">
        <f>SUM(G8:G20)</f>
        <v>0</v>
      </c>
    </row>
    <row r="8" spans="1:7" ht="25.5">
      <c r="A8" s="27">
        <v>1</v>
      </c>
      <c r="B8" s="28" t="s">
        <v>12</v>
      </c>
      <c r="C8" s="29" t="s">
        <v>13</v>
      </c>
      <c r="D8" s="28" t="s">
        <v>14</v>
      </c>
      <c r="E8" s="30">
        <f aca="true" t="shared" si="0" ref="E8:E20">F8+G8</f>
        <v>132000</v>
      </c>
      <c r="F8" s="30">
        <v>132000</v>
      </c>
      <c r="G8" s="31"/>
    </row>
    <row r="9" spans="1:7" ht="25.5">
      <c r="A9" s="27">
        <v>2</v>
      </c>
      <c r="B9" s="28" t="s">
        <v>15</v>
      </c>
      <c r="C9" s="29" t="s">
        <v>13</v>
      </c>
      <c r="D9" s="28" t="s">
        <v>14</v>
      </c>
      <c r="E9" s="30">
        <f t="shared" si="0"/>
        <v>3361000</v>
      </c>
      <c r="F9" s="30">
        <f>3361000</f>
        <v>3361000</v>
      </c>
      <c r="G9" s="31"/>
    </row>
    <row r="10" spans="1:7" ht="38.25">
      <c r="A10" s="27">
        <v>3</v>
      </c>
      <c r="B10" s="28" t="s">
        <v>16</v>
      </c>
      <c r="C10" s="29" t="s">
        <v>13</v>
      </c>
      <c r="D10" s="28" t="s">
        <v>17</v>
      </c>
      <c r="E10" s="30">
        <f t="shared" si="0"/>
        <v>21000</v>
      </c>
      <c r="F10" s="30">
        <v>21000</v>
      </c>
      <c r="G10" s="31"/>
    </row>
    <row r="11" spans="1:7" ht="38.25">
      <c r="A11" s="27">
        <v>4</v>
      </c>
      <c r="B11" s="28" t="s">
        <v>18</v>
      </c>
      <c r="C11" s="29" t="s">
        <v>13</v>
      </c>
      <c r="D11" s="28" t="s">
        <v>19</v>
      </c>
      <c r="E11" s="30">
        <f t="shared" si="0"/>
        <v>156000</v>
      </c>
      <c r="F11" s="32">
        <v>156000</v>
      </c>
      <c r="G11" s="31"/>
    </row>
    <row r="12" spans="1:7" ht="25.5">
      <c r="A12" s="27">
        <v>5</v>
      </c>
      <c r="B12" s="28" t="s">
        <v>20</v>
      </c>
      <c r="C12" s="29" t="s">
        <v>13</v>
      </c>
      <c r="D12" s="28" t="s">
        <v>21</v>
      </c>
      <c r="E12" s="30">
        <f t="shared" si="0"/>
        <v>820000</v>
      </c>
      <c r="F12" s="30">
        <v>820000</v>
      </c>
      <c r="G12" s="31"/>
    </row>
    <row r="13" spans="1:7" ht="15">
      <c r="A13" s="27">
        <v>6</v>
      </c>
      <c r="B13" s="28" t="s">
        <v>22</v>
      </c>
      <c r="C13" s="29" t="s">
        <v>13</v>
      </c>
      <c r="D13" s="33"/>
      <c r="E13" s="30">
        <f t="shared" si="0"/>
        <v>3000</v>
      </c>
      <c r="F13" s="30">
        <v>3000</v>
      </c>
      <c r="G13" s="31"/>
    </row>
    <row r="14" spans="1:7" ht="15">
      <c r="A14" s="27">
        <v>7</v>
      </c>
      <c r="B14" s="28" t="s">
        <v>23</v>
      </c>
      <c r="C14" s="29" t="s">
        <v>13</v>
      </c>
      <c r="D14" s="33"/>
      <c r="E14" s="30">
        <f t="shared" si="0"/>
        <v>295000</v>
      </c>
      <c r="F14" s="30">
        <v>295000</v>
      </c>
      <c r="G14" s="31"/>
    </row>
    <row r="15" spans="1:7" ht="15">
      <c r="A15" s="27">
        <v>8</v>
      </c>
      <c r="B15" s="28" t="s">
        <v>24</v>
      </c>
      <c r="C15" s="29" t="s">
        <v>13</v>
      </c>
      <c r="D15" s="33"/>
      <c r="E15" s="30">
        <f t="shared" si="0"/>
        <v>6000</v>
      </c>
      <c r="F15" s="30">
        <v>6000</v>
      </c>
      <c r="G15" s="31"/>
    </row>
    <row r="16" spans="1:7" ht="15">
      <c r="A16" s="27">
        <v>9</v>
      </c>
      <c r="B16" s="28" t="s">
        <v>25</v>
      </c>
      <c r="C16" s="29" t="s">
        <v>13</v>
      </c>
      <c r="D16" s="33"/>
      <c r="E16" s="30">
        <f t="shared" si="0"/>
        <v>60000</v>
      </c>
      <c r="F16" s="30">
        <v>60000</v>
      </c>
      <c r="G16" s="31"/>
    </row>
    <row r="17" spans="1:7" ht="12.75">
      <c r="A17" s="27">
        <v>10</v>
      </c>
      <c r="B17" s="28" t="s">
        <v>26</v>
      </c>
      <c r="C17" s="29" t="s">
        <v>13</v>
      </c>
      <c r="D17" s="27"/>
      <c r="E17" s="30">
        <f t="shared" si="0"/>
        <v>114000</v>
      </c>
      <c r="F17" s="30">
        <v>114000</v>
      </c>
      <c r="G17" s="31"/>
    </row>
    <row r="18" spans="1:7" ht="12.75">
      <c r="A18" s="27">
        <v>11</v>
      </c>
      <c r="B18" s="34" t="s">
        <v>27</v>
      </c>
      <c r="C18" s="29" t="s">
        <v>13</v>
      </c>
      <c r="D18" s="27"/>
      <c r="E18" s="30">
        <f t="shared" si="0"/>
        <v>13000</v>
      </c>
      <c r="F18" s="30">
        <v>13000</v>
      </c>
      <c r="G18" s="31"/>
    </row>
    <row r="19" spans="1:7" ht="12.75">
      <c r="A19" s="27">
        <v>12</v>
      </c>
      <c r="B19" s="34" t="s">
        <v>27</v>
      </c>
      <c r="C19" s="29" t="s">
        <v>13</v>
      </c>
      <c r="D19" s="27"/>
      <c r="E19" s="30">
        <f t="shared" si="0"/>
        <v>24000</v>
      </c>
      <c r="F19" s="30">
        <v>24000</v>
      </c>
      <c r="G19" s="31"/>
    </row>
    <row r="20" spans="1:7" ht="12.75">
      <c r="A20" s="27">
        <v>13</v>
      </c>
      <c r="B20" s="28" t="s">
        <v>28</v>
      </c>
      <c r="C20" s="29" t="s">
        <v>13</v>
      </c>
      <c r="D20" s="27"/>
      <c r="E20" s="30">
        <f t="shared" si="0"/>
        <v>10000</v>
      </c>
      <c r="F20" s="30">
        <v>10000</v>
      </c>
      <c r="G20" s="31"/>
    </row>
    <row r="21" spans="1:7" s="26" customFormat="1" ht="12.75">
      <c r="A21" s="27"/>
      <c r="B21" s="23" t="s">
        <v>29</v>
      </c>
      <c r="C21" s="29"/>
      <c r="D21" s="27"/>
      <c r="E21" s="31">
        <f>SUM(E22:E26)</f>
        <v>187000</v>
      </c>
      <c r="F21" s="31">
        <f>SUM(F22:F26)</f>
        <v>187000</v>
      </c>
      <c r="G21" s="31">
        <f>SUM(G22:G26)</f>
        <v>0</v>
      </c>
    </row>
    <row r="22" spans="1:7" s="26" customFormat="1" ht="12.75">
      <c r="A22" s="27">
        <v>1</v>
      </c>
      <c r="B22" s="28" t="s">
        <v>30</v>
      </c>
      <c r="C22" s="29" t="s">
        <v>31</v>
      </c>
      <c r="D22" s="27"/>
      <c r="E22" s="30">
        <f>F22+G22</f>
        <v>14000</v>
      </c>
      <c r="F22" s="30">
        <v>14000</v>
      </c>
      <c r="G22" s="30"/>
    </row>
    <row r="23" spans="1:7" s="26" customFormat="1" ht="12.75">
      <c r="A23" s="27">
        <v>2</v>
      </c>
      <c r="B23" s="28" t="s">
        <v>32</v>
      </c>
      <c r="C23" s="29" t="s">
        <v>31</v>
      </c>
      <c r="D23" s="27"/>
      <c r="E23" s="30">
        <f>F23+G23</f>
        <v>8000</v>
      </c>
      <c r="F23" s="30">
        <v>8000</v>
      </c>
      <c r="G23" s="30"/>
    </row>
    <row r="24" spans="1:7" s="26" customFormat="1" ht="12.75">
      <c r="A24" s="27">
        <v>3</v>
      </c>
      <c r="B24" s="28" t="s">
        <v>33</v>
      </c>
      <c r="C24" s="29" t="s">
        <v>31</v>
      </c>
      <c r="D24" s="27"/>
      <c r="E24" s="30">
        <f>F24+G24</f>
        <v>8000</v>
      </c>
      <c r="F24" s="30">
        <v>8000</v>
      </c>
      <c r="G24" s="30"/>
    </row>
    <row r="25" spans="1:7" s="26" customFormat="1" ht="12.75">
      <c r="A25" s="27">
        <v>4</v>
      </c>
      <c r="B25" s="28" t="s">
        <v>34</v>
      </c>
      <c r="C25" s="29" t="s">
        <v>31</v>
      </c>
      <c r="D25" s="27"/>
      <c r="E25" s="30">
        <f>F25+G25</f>
        <v>100000</v>
      </c>
      <c r="F25" s="30">
        <v>100000</v>
      </c>
      <c r="G25" s="30"/>
    </row>
    <row r="26" spans="1:7" s="26" customFormat="1" ht="25.5">
      <c r="A26" s="27">
        <v>5</v>
      </c>
      <c r="B26" s="34" t="s">
        <v>35</v>
      </c>
      <c r="C26" s="29" t="s">
        <v>31</v>
      </c>
      <c r="D26" s="27"/>
      <c r="E26" s="30">
        <f>F26+G26</f>
        <v>57000</v>
      </c>
      <c r="F26" s="30">
        <v>57000</v>
      </c>
      <c r="G26" s="30"/>
    </row>
    <row r="27" spans="1:7" s="26" customFormat="1" ht="12.75">
      <c r="A27" s="22"/>
      <c r="B27" s="23" t="s">
        <v>36</v>
      </c>
      <c r="C27" s="29" t="s">
        <v>37</v>
      </c>
      <c r="D27" s="22"/>
      <c r="E27" s="31">
        <f>SUM(E28:E41)</f>
        <v>1218000</v>
      </c>
      <c r="F27" s="31">
        <f>SUM(F28:F41)</f>
        <v>1218000</v>
      </c>
      <c r="G27" s="31">
        <f>SUM(G28:G41)</f>
        <v>0</v>
      </c>
    </row>
    <row r="28" spans="1:7" s="35" customFormat="1" ht="12.75">
      <c r="A28" s="27">
        <v>1</v>
      </c>
      <c r="B28" s="28" t="s">
        <v>38</v>
      </c>
      <c r="C28" s="29" t="s">
        <v>37</v>
      </c>
      <c r="D28" s="27"/>
      <c r="E28" s="30">
        <f aca="true" t="shared" si="1" ref="E28:E41">F28+G28</f>
        <v>75000</v>
      </c>
      <c r="F28" s="30">
        <v>75000</v>
      </c>
      <c r="G28" s="30"/>
    </row>
    <row r="29" spans="1:7" s="35" customFormat="1" ht="12.75">
      <c r="A29" s="27">
        <v>2</v>
      </c>
      <c r="B29" s="28" t="s">
        <v>39</v>
      </c>
      <c r="C29" s="29" t="s">
        <v>37</v>
      </c>
      <c r="D29" s="27"/>
      <c r="E29" s="30">
        <f t="shared" si="1"/>
        <v>21000</v>
      </c>
      <c r="F29" s="30">
        <v>21000</v>
      </c>
      <c r="G29" s="30"/>
    </row>
    <row r="30" spans="1:7" s="35" customFormat="1" ht="12.75">
      <c r="A30" s="27">
        <v>3</v>
      </c>
      <c r="B30" s="28" t="s">
        <v>40</v>
      </c>
      <c r="C30" s="29" t="s">
        <v>37</v>
      </c>
      <c r="D30" s="27"/>
      <c r="E30" s="30">
        <f t="shared" si="1"/>
        <v>130000</v>
      </c>
      <c r="F30" s="30">
        <v>130000</v>
      </c>
      <c r="G30" s="30"/>
    </row>
    <row r="31" spans="1:7" s="35" customFormat="1" ht="12.75">
      <c r="A31" s="27">
        <v>4</v>
      </c>
      <c r="B31" s="28" t="s">
        <v>41</v>
      </c>
      <c r="C31" s="29" t="s">
        <v>37</v>
      </c>
      <c r="D31" s="27"/>
      <c r="E31" s="30">
        <f t="shared" si="1"/>
        <v>120000</v>
      </c>
      <c r="F31" s="30">
        <v>120000</v>
      </c>
      <c r="G31" s="30"/>
    </row>
    <row r="32" spans="1:7" s="35" customFormat="1" ht="12.75">
      <c r="A32" s="27">
        <v>5</v>
      </c>
      <c r="B32" s="28" t="s">
        <v>42</v>
      </c>
      <c r="C32" s="29" t="s">
        <v>37</v>
      </c>
      <c r="D32" s="27"/>
      <c r="E32" s="30">
        <f t="shared" si="1"/>
        <v>25000</v>
      </c>
      <c r="F32" s="30">
        <v>25000</v>
      </c>
      <c r="G32" s="30"/>
    </row>
    <row r="33" spans="1:7" s="35" customFormat="1" ht="12.75">
      <c r="A33" s="27">
        <v>6</v>
      </c>
      <c r="B33" s="28" t="s">
        <v>43</v>
      </c>
      <c r="C33" s="29" t="s">
        <v>37</v>
      </c>
      <c r="D33" s="27"/>
      <c r="E33" s="30">
        <f t="shared" si="1"/>
        <v>75000</v>
      </c>
      <c r="F33" s="30">
        <v>75000</v>
      </c>
      <c r="G33" s="30"/>
    </row>
    <row r="34" spans="1:7" s="35" customFormat="1" ht="12.75">
      <c r="A34" s="27">
        <v>7</v>
      </c>
      <c r="B34" s="28" t="s">
        <v>44</v>
      </c>
      <c r="C34" s="29" t="s">
        <v>37</v>
      </c>
      <c r="D34" s="27"/>
      <c r="E34" s="30">
        <f t="shared" si="1"/>
        <v>120000</v>
      </c>
      <c r="F34" s="30">
        <v>120000</v>
      </c>
      <c r="G34" s="30"/>
    </row>
    <row r="35" spans="1:7" s="35" customFormat="1" ht="12.75">
      <c r="A35" s="27">
        <v>8</v>
      </c>
      <c r="B35" s="28" t="s">
        <v>45</v>
      </c>
      <c r="C35" s="29" t="s">
        <v>37</v>
      </c>
      <c r="D35" s="27"/>
      <c r="E35" s="30">
        <f t="shared" si="1"/>
        <v>15000</v>
      </c>
      <c r="F35" s="30">
        <v>15000</v>
      </c>
      <c r="G35" s="30"/>
    </row>
    <row r="36" spans="1:7" s="35" customFormat="1" ht="12.75">
      <c r="A36" s="27">
        <v>9</v>
      </c>
      <c r="B36" s="28" t="s">
        <v>46</v>
      </c>
      <c r="C36" s="29" t="s">
        <v>37</v>
      </c>
      <c r="D36" s="27"/>
      <c r="E36" s="30">
        <f t="shared" si="1"/>
        <v>27000</v>
      </c>
      <c r="F36" s="30">
        <v>27000</v>
      </c>
      <c r="G36" s="30"/>
    </row>
    <row r="37" spans="1:7" s="35" customFormat="1" ht="12.75">
      <c r="A37" s="27">
        <v>10</v>
      </c>
      <c r="B37" s="28" t="s">
        <v>47</v>
      </c>
      <c r="C37" s="29" t="s">
        <v>37</v>
      </c>
      <c r="D37" s="27"/>
      <c r="E37" s="30">
        <f t="shared" si="1"/>
        <v>5000</v>
      </c>
      <c r="F37" s="30">
        <v>5000</v>
      </c>
      <c r="G37" s="30"/>
    </row>
    <row r="38" spans="1:7" s="35" customFormat="1" ht="12.75">
      <c r="A38" s="27">
        <v>11</v>
      </c>
      <c r="B38" s="36" t="s">
        <v>48</v>
      </c>
      <c r="C38" s="29" t="s">
        <v>37</v>
      </c>
      <c r="D38" s="27"/>
      <c r="E38" s="30">
        <f t="shared" si="1"/>
        <v>314000</v>
      </c>
      <c r="F38" s="30">
        <v>314000</v>
      </c>
      <c r="G38" s="30"/>
    </row>
    <row r="39" spans="1:7" s="35" customFormat="1" ht="12.75">
      <c r="A39" s="27">
        <v>12</v>
      </c>
      <c r="B39" s="37" t="s">
        <v>49</v>
      </c>
      <c r="C39" s="29" t="s">
        <v>37</v>
      </c>
      <c r="D39" s="27"/>
      <c r="E39" s="30">
        <f t="shared" si="1"/>
        <v>42000</v>
      </c>
      <c r="F39" s="30">
        <v>42000</v>
      </c>
      <c r="G39" s="30"/>
    </row>
    <row r="40" spans="1:7" s="35" customFormat="1" ht="12.75">
      <c r="A40" s="27">
        <v>13</v>
      </c>
      <c r="B40" s="37" t="s">
        <v>50</v>
      </c>
      <c r="C40" s="29" t="s">
        <v>37</v>
      </c>
      <c r="D40" s="27"/>
      <c r="E40" s="30">
        <f t="shared" si="1"/>
        <v>10000</v>
      </c>
      <c r="F40" s="30">
        <v>10000</v>
      </c>
      <c r="G40" s="30"/>
    </row>
    <row r="41" spans="1:7" s="35" customFormat="1" ht="12.75">
      <c r="A41" s="27">
        <v>14</v>
      </c>
      <c r="B41" s="36" t="s">
        <v>51</v>
      </c>
      <c r="C41" s="29" t="s">
        <v>37</v>
      </c>
      <c r="D41" s="27"/>
      <c r="E41" s="30">
        <f t="shared" si="1"/>
        <v>239000</v>
      </c>
      <c r="F41" s="30">
        <v>239000</v>
      </c>
      <c r="G41" s="30"/>
    </row>
    <row r="42" spans="1:9" s="26" customFormat="1" ht="12.75">
      <c r="A42" s="22"/>
      <c r="B42" s="23" t="s">
        <v>52</v>
      </c>
      <c r="C42" s="11"/>
      <c r="D42" s="22"/>
      <c r="E42" s="31">
        <f>SUM(E43:E48)+E60</f>
        <v>65482000</v>
      </c>
      <c r="F42" s="31">
        <f>SUM(F43:F48)+F60</f>
        <v>65482000</v>
      </c>
      <c r="G42" s="31">
        <f>SUM(G43:G48)+G60</f>
        <v>0</v>
      </c>
      <c r="I42" s="38"/>
    </row>
    <row r="43" spans="1:7" ht="38.25">
      <c r="A43" s="27">
        <v>1</v>
      </c>
      <c r="B43" s="36" t="s">
        <v>53</v>
      </c>
      <c r="C43" s="39" t="s">
        <v>54</v>
      </c>
      <c r="D43" s="36" t="s">
        <v>55</v>
      </c>
      <c r="E43" s="30">
        <f>F43+G43</f>
        <v>51000</v>
      </c>
      <c r="F43" s="30">
        <v>51000</v>
      </c>
      <c r="G43" s="31"/>
    </row>
    <row r="44" spans="1:7" ht="25.5">
      <c r="A44" s="27">
        <v>2</v>
      </c>
      <c r="B44" s="36" t="s">
        <v>56</v>
      </c>
      <c r="C44" s="39" t="s">
        <v>57</v>
      </c>
      <c r="D44" s="36" t="s">
        <v>58</v>
      </c>
      <c r="E44" s="30">
        <f>F44+G44</f>
        <v>500000</v>
      </c>
      <c r="F44" s="30">
        <v>500000</v>
      </c>
      <c r="G44" s="31"/>
    </row>
    <row r="45" spans="1:7" ht="25.5">
      <c r="A45" s="27">
        <v>3</v>
      </c>
      <c r="B45" s="36" t="s">
        <v>59</v>
      </c>
      <c r="C45" s="39" t="s">
        <v>57</v>
      </c>
      <c r="D45" s="36" t="s">
        <v>58</v>
      </c>
      <c r="E45" s="30">
        <f>F45+G45</f>
        <v>80000</v>
      </c>
      <c r="F45" s="30">
        <v>80000</v>
      </c>
      <c r="G45" s="31"/>
    </row>
    <row r="46" spans="1:7" ht="25.5">
      <c r="A46" s="27">
        <v>4</v>
      </c>
      <c r="B46" s="36" t="s">
        <v>60</v>
      </c>
      <c r="C46" s="39" t="s">
        <v>61</v>
      </c>
      <c r="D46" s="36" t="s">
        <v>62</v>
      </c>
      <c r="E46" s="30">
        <f>F46+G46</f>
        <v>11197000</v>
      </c>
      <c r="F46" s="30">
        <v>11197000</v>
      </c>
      <c r="G46" s="31"/>
    </row>
    <row r="47" spans="1:7" ht="25.5">
      <c r="A47" s="27">
        <v>5</v>
      </c>
      <c r="B47" s="36" t="s">
        <v>63</v>
      </c>
      <c r="C47" s="39" t="s">
        <v>57</v>
      </c>
      <c r="D47" s="36"/>
      <c r="E47" s="30">
        <f>F47+G47</f>
        <v>55000</v>
      </c>
      <c r="F47" s="30">
        <v>55000</v>
      </c>
      <c r="G47" s="31"/>
    </row>
    <row r="48" spans="1:7" ht="25.5">
      <c r="A48" s="40">
        <v>6</v>
      </c>
      <c r="B48" s="41" t="s">
        <v>64</v>
      </c>
      <c r="C48" s="22"/>
      <c r="D48" s="42"/>
      <c r="E48" s="43">
        <f>SUM(E49:E59)</f>
        <v>1549000</v>
      </c>
      <c r="F48" s="43">
        <f>SUM(F49:F59)</f>
        <v>1549000</v>
      </c>
      <c r="G48" s="43">
        <f>SUM(G49:G59)</f>
        <v>0</v>
      </c>
    </row>
    <row r="49" spans="1:7" ht="12.75">
      <c r="A49" s="44" t="s">
        <v>65</v>
      </c>
      <c r="B49" s="36" t="s">
        <v>66</v>
      </c>
      <c r="C49" s="29" t="s">
        <v>57</v>
      </c>
      <c r="D49" s="45"/>
      <c r="E49" s="30">
        <f aca="true" t="shared" si="2" ref="E49:E59">F49+G49</f>
        <v>380000</v>
      </c>
      <c r="F49" s="30">
        <v>380000</v>
      </c>
      <c r="G49" s="46"/>
    </row>
    <row r="50" spans="1:7" ht="12.75" customHeight="1">
      <c r="A50" s="44" t="s">
        <v>67</v>
      </c>
      <c r="B50" s="36" t="s">
        <v>68</v>
      </c>
      <c r="C50" s="29" t="s">
        <v>57</v>
      </c>
      <c r="D50" s="45"/>
      <c r="E50" s="30">
        <f t="shared" si="2"/>
        <v>500000</v>
      </c>
      <c r="F50" s="30">
        <v>500000</v>
      </c>
      <c r="G50" s="46"/>
    </row>
    <row r="51" spans="1:7" ht="12.75" customHeight="1">
      <c r="A51" s="44" t="s">
        <v>69</v>
      </c>
      <c r="B51" s="36" t="s">
        <v>70</v>
      </c>
      <c r="C51" s="29" t="s">
        <v>57</v>
      </c>
      <c r="D51" s="45"/>
      <c r="E51" s="30">
        <f t="shared" si="2"/>
        <v>500000</v>
      </c>
      <c r="F51" s="30">
        <v>500000</v>
      </c>
      <c r="G51" s="46"/>
    </row>
    <row r="52" spans="1:7" ht="12.75" customHeight="1">
      <c r="A52" s="44" t="s">
        <v>71</v>
      </c>
      <c r="B52" s="36" t="s">
        <v>72</v>
      </c>
      <c r="C52" s="29" t="s">
        <v>57</v>
      </c>
      <c r="D52" s="45"/>
      <c r="E52" s="30">
        <f t="shared" si="2"/>
        <v>80000</v>
      </c>
      <c r="F52" s="30">
        <v>80000</v>
      </c>
      <c r="G52" s="46"/>
    </row>
    <row r="53" spans="1:7" ht="12.75" customHeight="1">
      <c r="A53" s="44" t="s">
        <v>73</v>
      </c>
      <c r="B53" s="36" t="s">
        <v>74</v>
      </c>
      <c r="C53" s="29" t="s">
        <v>57</v>
      </c>
      <c r="D53" s="45"/>
      <c r="E53" s="30">
        <f t="shared" si="2"/>
        <v>36000</v>
      </c>
      <c r="F53" s="30">
        <v>36000</v>
      </c>
      <c r="G53" s="46"/>
    </row>
    <row r="54" spans="1:7" ht="12.75" customHeight="1">
      <c r="A54" s="44" t="s">
        <v>75</v>
      </c>
      <c r="B54" s="36" t="s">
        <v>76</v>
      </c>
      <c r="C54" s="29" t="s">
        <v>57</v>
      </c>
      <c r="D54" s="45"/>
      <c r="E54" s="30">
        <f t="shared" si="2"/>
        <v>12000</v>
      </c>
      <c r="F54" s="30">
        <v>12000</v>
      </c>
      <c r="G54" s="46"/>
    </row>
    <row r="55" spans="1:7" ht="12.75" customHeight="1">
      <c r="A55" s="44" t="s">
        <v>77</v>
      </c>
      <c r="B55" s="36" t="s">
        <v>78</v>
      </c>
      <c r="C55" s="29" t="s">
        <v>57</v>
      </c>
      <c r="D55" s="45"/>
      <c r="E55" s="30">
        <f t="shared" si="2"/>
        <v>12000</v>
      </c>
      <c r="F55" s="30">
        <v>12000</v>
      </c>
      <c r="G55" s="46"/>
    </row>
    <row r="56" spans="1:7" ht="12.75" customHeight="1">
      <c r="A56" s="44" t="s">
        <v>79</v>
      </c>
      <c r="B56" s="36" t="s">
        <v>80</v>
      </c>
      <c r="C56" s="29" t="s">
        <v>57</v>
      </c>
      <c r="D56" s="45"/>
      <c r="E56" s="30">
        <f t="shared" si="2"/>
        <v>10000</v>
      </c>
      <c r="F56" s="30">
        <v>10000</v>
      </c>
      <c r="G56" s="46"/>
    </row>
    <row r="57" spans="1:7" ht="12.75" customHeight="1">
      <c r="A57" s="44" t="s">
        <v>81</v>
      </c>
      <c r="B57" s="36" t="s">
        <v>82</v>
      </c>
      <c r="C57" s="29" t="s">
        <v>57</v>
      </c>
      <c r="D57" s="45"/>
      <c r="E57" s="30">
        <f t="shared" si="2"/>
        <v>9000</v>
      </c>
      <c r="F57" s="30">
        <v>9000</v>
      </c>
      <c r="G57" s="46"/>
    </row>
    <row r="58" spans="1:7" ht="12.75" customHeight="1">
      <c r="A58" s="44" t="s">
        <v>83</v>
      </c>
      <c r="B58" s="36" t="s">
        <v>27</v>
      </c>
      <c r="C58" s="29" t="s">
        <v>57</v>
      </c>
      <c r="D58" s="45"/>
      <c r="E58" s="30">
        <f t="shared" si="2"/>
        <v>5000</v>
      </c>
      <c r="F58" s="30">
        <v>5000</v>
      </c>
      <c r="G58" s="46"/>
    </row>
    <row r="59" spans="1:7" ht="12.75">
      <c r="A59" s="44" t="s">
        <v>84</v>
      </c>
      <c r="B59" s="36" t="s">
        <v>85</v>
      </c>
      <c r="C59" s="29" t="s">
        <v>57</v>
      </c>
      <c r="D59" s="45"/>
      <c r="E59" s="30">
        <f t="shared" si="2"/>
        <v>5000</v>
      </c>
      <c r="F59" s="30">
        <v>5000</v>
      </c>
      <c r="G59" s="46"/>
    </row>
    <row r="60" spans="1:7" s="49" customFormat="1" ht="12.75" customHeight="1">
      <c r="A60" s="47">
        <v>7</v>
      </c>
      <c r="B60" s="48" t="s">
        <v>86</v>
      </c>
      <c r="C60" s="11">
        <v>84</v>
      </c>
      <c r="D60" s="42"/>
      <c r="E60" s="31">
        <f>F60+G60</f>
        <v>52050000</v>
      </c>
      <c r="F60" s="43">
        <v>52050000</v>
      </c>
      <c r="G60" s="43"/>
    </row>
    <row r="61" spans="1:7" s="49" customFormat="1" ht="12.75" customHeight="1">
      <c r="A61" s="47"/>
      <c r="B61" s="23" t="s">
        <v>87</v>
      </c>
      <c r="C61" s="11"/>
      <c r="D61" s="42"/>
      <c r="E61" s="31">
        <f>E62+E63</f>
        <v>135000</v>
      </c>
      <c r="F61" s="31">
        <f>F62+F63</f>
        <v>135000</v>
      </c>
      <c r="G61" s="31">
        <f>G62+G63</f>
        <v>0</v>
      </c>
    </row>
    <row r="62" spans="1:7" s="49" customFormat="1" ht="12.75" customHeight="1">
      <c r="A62" s="40">
        <v>1</v>
      </c>
      <c r="B62" s="28" t="s">
        <v>88</v>
      </c>
      <c r="C62" s="29" t="s">
        <v>89</v>
      </c>
      <c r="D62" s="45"/>
      <c r="E62" s="30">
        <f>F62+G62</f>
        <v>85000</v>
      </c>
      <c r="F62" s="46">
        <v>85000</v>
      </c>
      <c r="G62" s="46"/>
    </row>
    <row r="63" spans="1:7" s="49" customFormat="1" ht="12.75" customHeight="1">
      <c r="A63" s="40">
        <v>2</v>
      </c>
      <c r="B63" s="28" t="s">
        <v>90</v>
      </c>
      <c r="C63" s="29" t="s">
        <v>89</v>
      </c>
      <c r="D63" s="45"/>
      <c r="E63" s="30">
        <f>F63+G63</f>
        <v>50000</v>
      </c>
      <c r="F63" s="46">
        <v>50000</v>
      </c>
      <c r="G63" s="46"/>
    </row>
    <row r="64" spans="1:7" ht="25.5">
      <c r="A64" s="50"/>
      <c r="B64" s="50" t="s">
        <v>91</v>
      </c>
      <c r="C64" s="50"/>
      <c r="D64" s="50"/>
      <c r="E64" s="51">
        <f>SUM(E65:E65)</f>
        <v>16000</v>
      </c>
      <c r="F64" s="51">
        <f>SUM(F65:F65)</f>
        <v>16000</v>
      </c>
      <c r="G64" s="51">
        <f>SUM(G65:G65)</f>
        <v>0</v>
      </c>
    </row>
    <row r="65" spans="1:7" ht="12.75">
      <c r="A65" s="52" t="s">
        <v>92</v>
      </c>
      <c r="B65" s="53" t="s">
        <v>93</v>
      </c>
      <c r="C65" s="54" t="s">
        <v>94</v>
      </c>
      <c r="D65" s="55"/>
      <c r="E65" s="30">
        <f>F65+G65</f>
        <v>16000</v>
      </c>
      <c r="F65" s="56">
        <v>16000</v>
      </c>
      <c r="G65" s="56"/>
    </row>
    <row r="66" spans="1:7" ht="12.75">
      <c r="A66" s="57"/>
      <c r="B66" s="50" t="s">
        <v>95</v>
      </c>
      <c r="C66" s="58"/>
      <c r="D66" s="59"/>
      <c r="E66" s="21">
        <f>E67+E86</f>
        <v>22417000</v>
      </c>
      <c r="F66" s="21">
        <f>F67+F86</f>
        <v>11386000</v>
      </c>
      <c r="G66" s="21">
        <f>G67+G86</f>
        <v>11031000</v>
      </c>
    </row>
    <row r="67" spans="1:8" ht="12.75">
      <c r="A67" s="60"/>
      <c r="B67" s="61" t="s">
        <v>96</v>
      </c>
      <c r="C67" s="62">
        <v>66</v>
      </c>
      <c r="D67" s="63"/>
      <c r="E67" s="64">
        <f>SUM(E68:E85)</f>
        <v>17597000</v>
      </c>
      <c r="F67" s="64">
        <f>SUM(F68:F85)</f>
        <v>6997000</v>
      </c>
      <c r="G67" s="64">
        <f>SUM(G68:G85)</f>
        <v>10600000</v>
      </c>
      <c r="H67" s="65"/>
    </row>
    <row r="68" spans="1:7" ht="25.5">
      <c r="A68" s="55">
        <v>1</v>
      </c>
      <c r="B68" s="53" t="s">
        <v>97</v>
      </c>
      <c r="C68" s="66" t="s">
        <v>98</v>
      </c>
      <c r="D68" s="67"/>
      <c r="E68" s="30">
        <f>F68+G68</f>
        <v>11460000</v>
      </c>
      <c r="F68" s="68">
        <v>1595000</v>
      </c>
      <c r="G68" s="69">
        <v>9865000</v>
      </c>
    </row>
    <row r="69" spans="1:7" ht="25.5">
      <c r="A69" s="55">
        <v>2</v>
      </c>
      <c r="B69" s="53" t="s">
        <v>99</v>
      </c>
      <c r="C69" s="66" t="s">
        <v>98</v>
      </c>
      <c r="D69" s="67"/>
      <c r="E69" s="30">
        <f aca="true" t="shared" si="3" ref="E69:E103">F69+G69</f>
        <v>1474000</v>
      </c>
      <c r="F69" s="68">
        <v>1474000</v>
      </c>
      <c r="G69" s="69"/>
    </row>
    <row r="70" spans="1:7" ht="25.5">
      <c r="A70" s="55">
        <v>3</v>
      </c>
      <c r="B70" s="53" t="s">
        <v>100</v>
      </c>
      <c r="C70" s="66" t="s">
        <v>98</v>
      </c>
      <c r="D70" s="67"/>
      <c r="E70" s="30">
        <f t="shared" si="3"/>
        <v>1826000</v>
      </c>
      <c r="F70" s="68">
        <v>1826000</v>
      </c>
      <c r="G70" s="69"/>
    </row>
    <row r="71" spans="1:7" ht="12.75">
      <c r="A71" s="55">
        <v>4</v>
      </c>
      <c r="B71" s="53" t="s">
        <v>101</v>
      </c>
      <c r="C71" s="66" t="s">
        <v>98</v>
      </c>
      <c r="D71" s="67"/>
      <c r="E71" s="30">
        <f t="shared" si="3"/>
        <v>542000</v>
      </c>
      <c r="F71" s="68">
        <v>542000</v>
      </c>
      <c r="G71" s="69"/>
    </row>
    <row r="72" spans="1:7" ht="25.5">
      <c r="A72" s="55">
        <v>5</v>
      </c>
      <c r="B72" s="53" t="s">
        <v>102</v>
      </c>
      <c r="C72" s="66" t="s">
        <v>98</v>
      </c>
      <c r="D72" s="67"/>
      <c r="E72" s="30">
        <f t="shared" si="3"/>
        <v>100000</v>
      </c>
      <c r="F72" s="68">
        <v>10000</v>
      </c>
      <c r="G72" s="69">
        <v>90000</v>
      </c>
    </row>
    <row r="73" spans="1:7" ht="45.75" customHeight="1">
      <c r="A73" s="55">
        <v>6</v>
      </c>
      <c r="B73" s="53" t="s">
        <v>103</v>
      </c>
      <c r="C73" s="66" t="s">
        <v>98</v>
      </c>
      <c r="D73" s="67"/>
      <c r="E73" s="30">
        <f t="shared" si="3"/>
        <v>250000</v>
      </c>
      <c r="F73" s="68">
        <v>250000</v>
      </c>
      <c r="G73" s="69"/>
    </row>
    <row r="74" spans="1:7" ht="40.5" customHeight="1">
      <c r="A74" s="55">
        <v>7</v>
      </c>
      <c r="B74" s="53" t="s">
        <v>104</v>
      </c>
      <c r="C74" s="66" t="s">
        <v>98</v>
      </c>
      <c r="D74" s="67"/>
      <c r="E74" s="30">
        <f t="shared" si="3"/>
        <v>50000</v>
      </c>
      <c r="F74" s="68">
        <v>5000</v>
      </c>
      <c r="G74" s="69">
        <v>45000</v>
      </c>
    </row>
    <row r="75" spans="1:7" ht="12.75">
      <c r="A75" s="55">
        <v>8</v>
      </c>
      <c r="B75" s="53" t="s">
        <v>105</v>
      </c>
      <c r="C75" s="66" t="s">
        <v>98</v>
      </c>
      <c r="D75" s="67"/>
      <c r="E75" s="30">
        <f t="shared" si="3"/>
        <v>100000</v>
      </c>
      <c r="F75" s="68">
        <v>100000</v>
      </c>
      <c r="G75" s="69"/>
    </row>
    <row r="76" spans="1:7" ht="12.75">
      <c r="A76" s="55">
        <v>9</v>
      </c>
      <c r="B76" s="53" t="s">
        <v>106</v>
      </c>
      <c r="C76" s="66" t="s">
        <v>98</v>
      </c>
      <c r="D76" s="67"/>
      <c r="E76" s="30">
        <f t="shared" si="3"/>
        <v>20000</v>
      </c>
      <c r="F76" s="68">
        <v>20000</v>
      </c>
      <c r="G76" s="69"/>
    </row>
    <row r="77" spans="1:7" ht="12.75">
      <c r="A77" s="55">
        <v>10</v>
      </c>
      <c r="B77" s="53" t="s">
        <v>107</v>
      </c>
      <c r="C77" s="66" t="s">
        <v>98</v>
      </c>
      <c r="D77" s="67"/>
      <c r="E77" s="30">
        <f t="shared" si="3"/>
        <v>200000</v>
      </c>
      <c r="F77" s="68">
        <v>200000</v>
      </c>
      <c r="G77" s="69"/>
    </row>
    <row r="78" spans="1:7" ht="12.75">
      <c r="A78" s="55">
        <v>11</v>
      </c>
      <c r="B78" s="53" t="s">
        <v>108</v>
      </c>
      <c r="C78" s="66" t="s">
        <v>98</v>
      </c>
      <c r="D78" s="67"/>
      <c r="E78" s="30">
        <f t="shared" si="3"/>
        <v>511000</v>
      </c>
      <c r="F78" s="68"/>
      <c r="G78" s="69">
        <v>511000</v>
      </c>
    </row>
    <row r="79" spans="1:7" ht="12.75">
      <c r="A79" s="55">
        <v>12</v>
      </c>
      <c r="B79" s="53" t="s">
        <v>109</v>
      </c>
      <c r="C79" s="66" t="s">
        <v>98</v>
      </c>
      <c r="D79" s="67"/>
      <c r="E79" s="30">
        <f t="shared" si="3"/>
        <v>89000</v>
      </c>
      <c r="F79" s="68">
        <v>0</v>
      </c>
      <c r="G79" s="69">
        <v>89000</v>
      </c>
    </row>
    <row r="80" spans="1:7" ht="25.5">
      <c r="A80" s="55">
        <v>13</v>
      </c>
      <c r="B80" s="53" t="s">
        <v>110</v>
      </c>
      <c r="C80" s="66" t="s">
        <v>98</v>
      </c>
      <c r="D80" s="67"/>
      <c r="E80" s="30">
        <f t="shared" si="3"/>
        <v>350000</v>
      </c>
      <c r="F80" s="68">
        <v>350000</v>
      </c>
      <c r="G80" s="69">
        <v>0</v>
      </c>
    </row>
    <row r="81" spans="1:7" ht="12.75">
      <c r="A81" s="55">
        <v>14</v>
      </c>
      <c r="B81" s="53" t="s">
        <v>111</v>
      </c>
      <c r="C81" s="66" t="s">
        <v>98</v>
      </c>
      <c r="D81" s="67"/>
      <c r="E81" s="30">
        <f t="shared" si="3"/>
        <v>13000</v>
      </c>
      <c r="F81" s="68">
        <v>13000</v>
      </c>
      <c r="G81" s="69"/>
    </row>
    <row r="82" spans="1:7" ht="12.75">
      <c r="A82" s="55">
        <v>15</v>
      </c>
      <c r="B82" s="53" t="s">
        <v>112</v>
      </c>
      <c r="C82" s="66" t="s">
        <v>98</v>
      </c>
      <c r="D82" s="67"/>
      <c r="E82" s="30">
        <f t="shared" si="3"/>
        <v>7000</v>
      </c>
      <c r="F82" s="68">
        <v>7000</v>
      </c>
      <c r="G82" s="69"/>
    </row>
    <row r="83" spans="1:7" ht="12.75">
      <c r="A83" s="55">
        <v>16</v>
      </c>
      <c r="B83" s="53" t="s">
        <v>113</v>
      </c>
      <c r="C83" s="66" t="s">
        <v>98</v>
      </c>
      <c r="D83" s="67"/>
      <c r="E83" s="30">
        <f t="shared" si="3"/>
        <v>250000</v>
      </c>
      <c r="F83" s="68">
        <v>250000</v>
      </c>
      <c r="G83" s="69"/>
    </row>
    <row r="84" spans="1:7" ht="25.5">
      <c r="A84" s="55">
        <v>17</v>
      </c>
      <c r="B84" s="53" t="s">
        <v>114</v>
      </c>
      <c r="C84" s="66" t="s">
        <v>98</v>
      </c>
      <c r="D84" s="67"/>
      <c r="E84" s="30">
        <f t="shared" si="3"/>
        <v>75000</v>
      </c>
      <c r="F84" s="68">
        <v>75000</v>
      </c>
      <c r="G84" s="69"/>
    </row>
    <row r="85" spans="1:7" ht="25.5">
      <c r="A85" s="55">
        <v>18</v>
      </c>
      <c r="B85" s="53" t="s">
        <v>115</v>
      </c>
      <c r="C85" s="66" t="s">
        <v>98</v>
      </c>
      <c r="D85" s="67"/>
      <c r="E85" s="30">
        <f t="shared" si="3"/>
        <v>280000</v>
      </c>
      <c r="F85" s="68">
        <v>280000</v>
      </c>
      <c r="G85" s="69"/>
    </row>
    <row r="86" spans="1:7" ht="12.75">
      <c r="A86" s="70"/>
      <c r="B86" s="71" t="s">
        <v>116</v>
      </c>
      <c r="C86" s="72"/>
      <c r="D86" s="70"/>
      <c r="E86" s="64">
        <f>SUM(E87:E103)</f>
        <v>4820000</v>
      </c>
      <c r="F86" s="64">
        <f>SUM(F87:F103)</f>
        <v>4389000</v>
      </c>
      <c r="G86" s="64">
        <f>SUM(G87:G103)</f>
        <v>431000</v>
      </c>
    </row>
    <row r="87" spans="1:7" ht="25.5">
      <c r="A87" s="55">
        <v>1</v>
      </c>
      <c r="B87" s="53" t="s">
        <v>117</v>
      </c>
      <c r="C87" s="66" t="s">
        <v>98</v>
      </c>
      <c r="D87" s="73"/>
      <c r="E87" s="30">
        <f t="shared" si="3"/>
        <v>4116000</v>
      </c>
      <c r="F87" s="74">
        <v>4116000</v>
      </c>
      <c r="G87" s="75"/>
    </row>
    <row r="88" spans="1:7" ht="12.75">
      <c r="A88" s="55">
        <v>2</v>
      </c>
      <c r="B88" s="53" t="s">
        <v>118</v>
      </c>
      <c r="C88" s="66" t="s">
        <v>98</v>
      </c>
      <c r="D88" s="73"/>
      <c r="E88" s="30">
        <f t="shared" si="3"/>
        <v>213000</v>
      </c>
      <c r="F88" s="74">
        <v>213000</v>
      </c>
      <c r="G88" s="75"/>
    </row>
    <row r="89" spans="1:7" ht="25.5">
      <c r="A89" s="55">
        <v>3</v>
      </c>
      <c r="B89" s="53" t="s">
        <v>119</v>
      </c>
      <c r="C89" s="66" t="s">
        <v>98</v>
      </c>
      <c r="D89" s="73"/>
      <c r="E89" s="30">
        <f t="shared" si="3"/>
        <v>60000</v>
      </c>
      <c r="F89" s="74">
        <v>60000</v>
      </c>
      <c r="G89" s="75"/>
    </row>
    <row r="90" spans="1:7" ht="15">
      <c r="A90" s="55">
        <v>4</v>
      </c>
      <c r="B90" s="53" t="s">
        <v>120</v>
      </c>
      <c r="C90" s="66" t="s">
        <v>98</v>
      </c>
      <c r="D90" s="73"/>
      <c r="E90" s="30">
        <f t="shared" si="3"/>
        <v>45000</v>
      </c>
      <c r="F90" s="74"/>
      <c r="G90" s="75">
        <v>45000</v>
      </c>
    </row>
    <row r="91" spans="1:7" ht="12.75">
      <c r="A91" s="55">
        <v>5</v>
      </c>
      <c r="B91" s="53" t="s">
        <v>121</v>
      </c>
      <c r="C91" s="66" t="s">
        <v>98</v>
      </c>
      <c r="D91" s="73"/>
      <c r="E91" s="30">
        <f t="shared" si="3"/>
        <v>9000</v>
      </c>
      <c r="F91" s="74"/>
      <c r="G91" s="75">
        <v>9000</v>
      </c>
    </row>
    <row r="92" spans="1:7" ht="15">
      <c r="A92" s="55">
        <v>6</v>
      </c>
      <c r="B92" s="53" t="s">
        <v>122</v>
      </c>
      <c r="C92" s="66" t="s">
        <v>98</v>
      </c>
      <c r="D92" s="73"/>
      <c r="E92" s="30">
        <f t="shared" si="3"/>
        <v>8000</v>
      </c>
      <c r="F92" s="74"/>
      <c r="G92" s="75">
        <v>8000</v>
      </c>
    </row>
    <row r="93" spans="1:7" ht="15">
      <c r="A93" s="55">
        <v>7</v>
      </c>
      <c r="B93" s="53" t="s">
        <v>123</v>
      </c>
      <c r="C93" s="66" t="s">
        <v>98</v>
      </c>
      <c r="D93" s="73"/>
      <c r="E93" s="30">
        <f t="shared" si="3"/>
        <v>130000</v>
      </c>
      <c r="F93" s="74"/>
      <c r="G93" s="75">
        <v>130000</v>
      </c>
    </row>
    <row r="94" spans="1:7" ht="15">
      <c r="A94" s="55">
        <v>8</v>
      </c>
      <c r="B94" s="53" t="s">
        <v>124</v>
      </c>
      <c r="C94" s="66" t="s">
        <v>98</v>
      </c>
      <c r="D94" s="73"/>
      <c r="E94" s="30">
        <f t="shared" si="3"/>
        <v>40000</v>
      </c>
      <c r="F94" s="74"/>
      <c r="G94" s="75">
        <v>40000</v>
      </c>
    </row>
    <row r="95" spans="1:7" ht="12.75">
      <c r="A95" s="55">
        <v>9</v>
      </c>
      <c r="B95" s="53" t="s">
        <v>125</v>
      </c>
      <c r="C95" s="66" t="s">
        <v>98</v>
      </c>
      <c r="D95" s="73"/>
      <c r="E95" s="30">
        <f t="shared" si="3"/>
        <v>57000</v>
      </c>
      <c r="F95" s="74"/>
      <c r="G95" s="75">
        <v>57000</v>
      </c>
    </row>
    <row r="96" spans="1:7" ht="12.75">
      <c r="A96" s="55">
        <v>10</v>
      </c>
      <c r="B96" s="53" t="s">
        <v>126</v>
      </c>
      <c r="C96" s="66" t="s">
        <v>98</v>
      </c>
      <c r="D96" s="73"/>
      <c r="E96" s="30">
        <f t="shared" si="3"/>
        <v>10000</v>
      </c>
      <c r="F96" s="74"/>
      <c r="G96" s="75">
        <v>10000</v>
      </c>
    </row>
    <row r="97" spans="1:7" ht="12.75">
      <c r="A97" s="55">
        <v>11</v>
      </c>
      <c r="B97" s="53" t="s">
        <v>127</v>
      </c>
      <c r="C97" s="66" t="s">
        <v>98</v>
      </c>
      <c r="D97" s="73"/>
      <c r="E97" s="30">
        <f t="shared" si="3"/>
        <v>10000</v>
      </c>
      <c r="F97" s="74"/>
      <c r="G97" s="75">
        <v>10000</v>
      </c>
    </row>
    <row r="98" spans="1:7" ht="12.75">
      <c r="A98" s="55">
        <v>12</v>
      </c>
      <c r="B98" s="53" t="s">
        <v>128</v>
      </c>
      <c r="C98" s="66" t="s">
        <v>98</v>
      </c>
      <c r="D98" s="73"/>
      <c r="E98" s="30">
        <f t="shared" si="3"/>
        <v>15000</v>
      </c>
      <c r="F98" s="74"/>
      <c r="G98" s="75">
        <v>15000</v>
      </c>
    </row>
    <row r="99" spans="1:7" ht="12.75">
      <c r="A99" s="55">
        <v>13</v>
      </c>
      <c r="B99" s="53" t="s">
        <v>129</v>
      </c>
      <c r="C99" s="66" t="s">
        <v>98</v>
      </c>
      <c r="D99" s="73"/>
      <c r="E99" s="30">
        <f t="shared" si="3"/>
        <v>10000</v>
      </c>
      <c r="F99" s="74"/>
      <c r="G99" s="75">
        <v>10000</v>
      </c>
    </row>
    <row r="100" spans="1:7" ht="12.75">
      <c r="A100" s="55">
        <v>14</v>
      </c>
      <c r="B100" s="53" t="s">
        <v>130</v>
      </c>
      <c r="C100" s="66" t="s">
        <v>98</v>
      </c>
      <c r="D100" s="73"/>
      <c r="E100" s="30">
        <f t="shared" si="3"/>
        <v>7000</v>
      </c>
      <c r="F100" s="74"/>
      <c r="G100" s="75">
        <v>7000</v>
      </c>
    </row>
    <row r="101" spans="1:7" ht="12.75">
      <c r="A101" s="55">
        <v>15</v>
      </c>
      <c r="B101" s="53" t="s">
        <v>131</v>
      </c>
      <c r="C101" s="66" t="s">
        <v>98</v>
      </c>
      <c r="D101" s="73"/>
      <c r="E101" s="30">
        <f t="shared" si="3"/>
        <v>25000</v>
      </c>
      <c r="F101" s="74"/>
      <c r="G101" s="75">
        <v>25000</v>
      </c>
    </row>
    <row r="102" spans="1:7" ht="12.75">
      <c r="A102" s="55">
        <v>16</v>
      </c>
      <c r="B102" s="53" t="s">
        <v>132</v>
      </c>
      <c r="C102" s="66" t="s">
        <v>98</v>
      </c>
      <c r="D102" s="73"/>
      <c r="E102" s="30">
        <f t="shared" si="3"/>
        <v>15000</v>
      </c>
      <c r="F102" s="74"/>
      <c r="G102" s="75">
        <v>15000</v>
      </c>
    </row>
    <row r="103" spans="1:7" ht="12.75">
      <c r="A103" s="55">
        <v>17</v>
      </c>
      <c r="B103" s="53" t="s">
        <v>133</v>
      </c>
      <c r="C103" s="66" t="s">
        <v>98</v>
      </c>
      <c r="D103" s="73"/>
      <c r="E103" s="30">
        <f t="shared" si="3"/>
        <v>50000</v>
      </c>
      <c r="F103" s="74"/>
      <c r="G103" s="75">
        <v>50000</v>
      </c>
    </row>
    <row r="104" spans="1:7" ht="25.5" customHeight="1">
      <c r="A104" s="57"/>
      <c r="B104" s="50" t="s">
        <v>134</v>
      </c>
      <c r="C104" s="58"/>
      <c r="D104" s="17"/>
      <c r="E104" s="21">
        <f>E105+E142+E144+E148</f>
        <v>2894000</v>
      </c>
      <c r="F104" s="21">
        <f>F105+F142+F144+F148</f>
        <v>2876000</v>
      </c>
      <c r="G104" s="21">
        <f>G105+G142+G144+G148</f>
        <v>18000</v>
      </c>
    </row>
    <row r="105" spans="1:7" ht="12.75">
      <c r="A105" s="76">
        <v>67</v>
      </c>
      <c r="B105" s="77" t="s">
        <v>135</v>
      </c>
      <c r="C105" s="64"/>
      <c r="D105" s="64"/>
      <c r="E105" s="64">
        <f>E106+E110+E112+E126+E128+E134+E130+E139+E119</f>
        <v>988000</v>
      </c>
      <c r="F105" s="64">
        <f>F106+F110+F112+F126+F128+F134+F130+F139+F119</f>
        <v>988000</v>
      </c>
      <c r="G105" s="64">
        <f>G106+G110+G112+G126+G128+G134+G130+G139+G119</f>
        <v>0</v>
      </c>
    </row>
    <row r="106" spans="1:7" ht="12.75">
      <c r="A106" s="78"/>
      <c r="B106" s="79" t="s">
        <v>136</v>
      </c>
      <c r="C106" s="22"/>
      <c r="D106" s="80"/>
      <c r="E106" s="81">
        <f>SUM(E107:E109)</f>
        <v>28500</v>
      </c>
      <c r="F106" s="81">
        <f>SUM(F107:F109)</f>
        <v>28500</v>
      </c>
      <c r="G106" s="81">
        <f>SUM(G107:G109)</f>
        <v>0</v>
      </c>
    </row>
    <row r="107" spans="1:7" ht="12.75">
      <c r="A107" s="82">
        <v>1</v>
      </c>
      <c r="B107" s="53" t="s">
        <v>137</v>
      </c>
      <c r="C107" s="83" t="s">
        <v>37</v>
      </c>
      <c r="D107" s="27"/>
      <c r="E107" s="30">
        <f aca="true" t="shared" si="4" ref="E107:E149">F107+G107</f>
        <v>12000</v>
      </c>
      <c r="F107" s="30">
        <v>12000</v>
      </c>
      <c r="G107" s="80"/>
    </row>
    <row r="108" spans="1:7" ht="12.75">
      <c r="A108" s="82">
        <v>2</v>
      </c>
      <c r="B108" s="53" t="s">
        <v>138</v>
      </c>
      <c r="C108" s="29" t="s">
        <v>37</v>
      </c>
      <c r="D108" s="80"/>
      <c r="E108" s="30">
        <f t="shared" si="4"/>
        <v>6500</v>
      </c>
      <c r="F108" s="84">
        <v>6500</v>
      </c>
      <c r="G108" s="80"/>
    </row>
    <row r="109" spans="1:7" ht="25.5">
      <c r="A109" s="82">
        <v>3</v>
      </c>
      <c r="B109" s="53" t="s">
        <v>139</v>
      </c>
      <c r="C109" s="29" t="s">
        <v>37</v>
      </c>
      <c r="D109" s="80"/>
      <c r="E109" s="30">
        <f t="shared" si="4"/>
        <v>10000</v>
      </c>
      <c r="F109" s="84">
        <v>10000</v>
      </c>
      <c r="G109" s="80"/>
    </row>
    <row r="110" spans="1:7" ht="12.75">
      <c r="A110" s="82"/>
      <c r="B110" s="79" t="s">
        <v>140</v>
      </c>
      <c r="C110" s="29" t="s">
        <v>37</v>
      </c>
      <c r="D110" s="80"/>
      <c r="E110" s="30">
        <f t="shared" si="4"/>
        <v>25000</v>
      </c>
      <c r="F110" s="31">
        <f>SUM(F111:F111)</f>
        <v>25000</v>
      </c>
      <c r="G110" s="31"/>
    </row>
    <row r="111" spans="1:7" ht="12.75">
      <c r="A111" s="82">
        <v>4</v>
      </c>
      <c r="B111" s="53" t="s">
        <v>141</v>
      </c>
      <c r="C111" s="29" t="s">
        <v>37</v>
      </c>
      <c r="D111" s="80"/>
      <c r="E111" s="30">
        <f t="shared" si="4"/>
        <v>25000</v>
      </c>
      <c r="F111" s="84">
        <v>25000</v>
      </c>
      <c r="G111" s="80"/>
    </row>
    <row r="112" spans="1:7" ht="12.75">
      <c r="A112" s="78"/>
      <c r="B112" s="79" t="s">
        <v>142</v>
      </c>
      <c r="C112" s="22"/>
      <c r="D112" s="80"/>
      <c r="E112" s="30">
        <f t="shared" si="4"/>
        <v>239000</v>
      </c>
      <c r="F112" s="81">
        <f>SUM(F113:F118)</f>
        <v>239000</v>
      </c>
      <c r="G112" s="81">
        <f>SUM(G113:G118)</f>
        <v>0</v>
      </c>
    </row>
    <row r="113" spans="1:7" ht="38.25">
      <c r="A113" s="82">
        <v>5</v>
      </c>
      <c r="B113" s="53" t="s">
        <v>143</v>
      </c>
      <c r="C113" s="29" t="s">
        <v>37</v>
      </c>
      <c r="D113" s="80"/>
      <c r="E113" s="30">
        <f t="shared" si="4"/>
        <v>20000</v>
      </c>
      <c r="F113" s="84">
        <v>20000</v>
      </c>
      <c r="G113" s="80"/>
    </row>
    <row r="114" spans="1:7" ht="25.5">
      <c r="A114" s="82">
        <v>6</v>
      </c>
      <c r="B114" s="53" t="s">
        <v>144</v>
      </c>
      <c r="C114" s="83" t="s">
        <v>37</v>
      </c>
      <c r="D114" s="80"/>
      <c r="E114" s="30">
        <f t="shared" si="4"/>
        <v>150000</v>
      </c>
      <c r="F114" s="84">
        <v>150000</v>
      </c>
      <c r="G114" s="80"/>
    </row>
    <row r="115" spans="1:7" ht="25.5">
      <c r="A115" s="82">
        <v>7</v>
      </c>
      <c r="B115" s="53" t="s">
        <v>145</v>
      </c>
      <c r="C115" s="83" t="s">
        <v>37</v>
      </c>
      <c r="D115" s="80"/>
      <c r="E115" s="30">
        <f t="shared" si="4"/>
        <v>40000</v>
      </c>
      <c r="F115" s="84">
        <v>40000</v>
      </c>
      <c r="G115" s="81"/>
    </row>
    <row r="116" spans="1:7" ht="25.5">
      <c r="A116" s="82">
        <v>8</v>
      </c>
      <c r="B116" s="53" t="s">
        <v>146</v>
      </c>
      <c r="C116" s="29" t="s">
        <v>37</v>
      </c>
      <c r="D116" s="80"/>
      <c r="E116" s="30">
        <f t="shared" si="4"/>
        <v>15000</v>
      </c>
      <c r="F116" s="84">
        <v>15000</v>
      </c>
      <c r="G116" s="80"/>
    </row>
    <row r="117" spans="1:7" ht="12.75">
      <c r="A117" s="82">
        <v>9</v>
      </c>
      <c r="B117" s="53" t="s">
        <v>147</v>
      </c>
      <c r="C117" s="83" t="s">
        <v>37</v>
      </c>
      <c r="D117" s="80"/>
      <c r="E117" s="30">
        <f t="shared" si="4"/>
        <v>4000</v>
      </c>
      <c r="F117" s="84">
        <v>4000</v>
      </c>
      <c r="G117" s="81"/>
    </row>
    <row r="118" spans="1:7" ht="12.75">
      <c r="A118" s="82">
        <v>10</v>
      </c>
      <c r="B118" s="53" t="s">
        <v>148</v>
      </c>
      <c r="C118" s="83" t="s">
        <v>37</v>
      </c>
      <c r="D118" s="80"/>
      <c r="E118" s="30">
        <f t="shared" si="4"/>
        <v>10000</v>
      </c>
      <c r="F118" s="84">
        <v>10000</v>
      </c>
      <c r="G118" s="81"/>
    </row>
    <row r="119" spans="1:7" s="49" customFormat="1" ht="12.75">
      <c r="A119" s="78"/>
      <c r="B119" s="79" t="s">
        <v>149</v>
      </c>
      <c r="C119" s="22"/>
      <c r="D119" s="80"/>
      <c r="E119" s="81">
        <f>SUM(E120:E125)</f>
        <v>420000</v>
      </c>
      <c r="F119" s="81">
        <f>SUM(F120:F125)</f>
        <v>420000</v>
      </c>
      <c r="G119" s="81">
        <f>SUM(G120:G125)</f>
        <v>0</v>
      </c>
    </row>
    <row r="120" spans="1:7" ht="12.75">
      <c r="A120" s="82">
        <v>11</v>
      </c>
      <c r="B120" s="53" t="s">
        <v>150</v>
      </c>
      <c r="C120" s="83" t="s">
        <v>37</v>
      </c>
      <c r="D120" s="80"/>
      <c r="E120" s="30">
        <f t="shared" si="4"/>
        <v>180000</v>
      </c>
      <c r="F120" s="84">
        <v>180000</v>
      </c>
      <c r="G120" s="81"/>
    </row>
    <row r="121" spans="1:7" ht="12.75">
      <c r="A121" s="82">
        <v>12</v>
      </c>
      <c r="B121" s="53" t="s">
        <v>151</v>
      </c>
      <c r="C121" s="83" t="s">
        <v>37</v>
      </c>
      <c r="D121" s="80"/>
      <c r="E121" s="30">
        <f t="shared" si="4"/>
        <v>110000</v>
      </c>
      <c r="F121" s="84">
        <v>110000</v>
      </c>
      <c r="G121" s="81"/>
    </row>
    <row r="122" spans="1:7" ht="25.5">
      <c r="A122" s="82">
        <v>13</v>
      </c>
      <c r="B122" s="53" t="s">
        <v>152</v>
      </c>
      <c r="C122" s="83" t="s">
        <v>37</v>
      </c>
      <c r="D122" s="80"/>
      <c r="E122" s="30">
        <f t="shared" si="4"/>
        <v>40000</v>
      </c>
      <c r="F122" s="84">
        <v>40000</v>
      </c>
      <c r="G122" s="81"/>
    </row>
    <row r="123" spans="1:7" ht="12.75">
      <c r="A123" s="82">
        <v>14</v>
      </c>
      <c r="B123" s="53" t="s">
        <v>153</v>
      </c>
      <c r="C123" s="83" t="s">
        <v>37</v>
      </c>
      <c r="D123" s="80"/>
      <c r="E123" s="30">
        <f t="shared" si="4"/>
        <v>5000</v>
      </c>
      <c r="F123" s="84">
        <v>5000</v>
      </c>
      <c r="G123" s="81"/>
    </row>
    <row r="124" spans="1:7" ht="12.75">
      <c r="A124" s="82">
        <v>15</v>
      </c>
      <c r="B124" s="53" t="s">
        <v>154</v>
      </c>
      <c r="C124" s="83" t="s">
        <v>37</v>
      </c>
      <c r="D124" s="80"/>
      <c r="E124" s="30">
        <f t="shared" si="4"/>
        <v>50000</v>
      </c>
      <c r="F124" s="84">
        <v>50000</v>
      </c>
      <c r="G124" s="81"/>
    </row>
    <row r="125" spans="1:7" ht="25.5">
      <c r="A125" s="82">
        <v>16</v>
      </c>
      <c r="B125" s="53" t="s">
        <v>155</v>
      </c>
      <c r="C125" s="83" t="s">
        <v>37</v>
      </c>
      <c r="D125" s="80"/>
      <c r="E125" s="30">
        <f t="shared" si="4"/>
        <v>35000</v>
      </c>
      <c r="F125" s="84">
        <v>35000</v>
      </c>
      <c r="G125" s="81"/>
    </row>
    <row r="126" spans="1:7" s="49" customFormat="1" ht="12.75">
      <c r="A126" s="78"/>
      <c r="B126" s="79" t="s">
        <v>156</v>
      </c>
      <c r="C126" s="22"/>
      <c r="D126" s="80"/>
      <c r="E126" s="81">
        <f>E127</f>
        <v>3000</v>
      </c>
      <c r="F126" s="81">
        <f>F127</f>
        <v>3000</v>
      </c>
      <c r="G126" s="81">
        <f>G127</f>
        <v>0</v>
      </c>
    </row>
    <row r="127" spans="1:7" ht="12.75">
      <c r="A127" s="82">
        <v>17</v>
      </c>
      <c r="B127" s="53" t="s">
        <v>157</v>
      </c>
      <c r="C127" s="83" t="s">
        <v>37</v>
      </c>
      <c r="D127" s="80"/>
      <c r="E127" s="30">
        <f t="shared" si="4"/>
        <v>3000</v>
      </c>
      <c r="F127" s="84">
        <v>3000</v>
      </c>
      <c r="G127" s="81"/>
    </row>
    <row r="128" spans="1:7" s="49" customFormat="1" ht="12.75">
      <c r="A128" s="82"/>
      <c r="B128" s="79" t="s">
        <v>158</v>
      </c>
      <c r="C128" s="22"/>
      <c r="D128" s="80"/>
      <c r="E128" s="81">
        <f>SUM(E129:E129)</f>
        <v>4000</v>
      </c>
      <c r="F128" s="81">
        <f>SUM(F129:F129)</f>
        <v>4000</v>
      </c>
      <c r="G128" s="81">
        <f>SUM(G129:G129)</f>
        <v>0</v>
      </c>
    </row>
    <row r="129" spans="1:7" ht="12.75">
      <c r="A129" s="82">
        <v>18</v>
      </c>
      <c r="B129" s="53" t="s">
        <v>159</v>
      </c>
      <c r="C129" s="83" t="s">
        <v>37</v>
      </c>
      <c r="D129" s="80"/>
      <c r="E129" s="30">
        <f t="shared" si="4"/>
        <v>4000</v>
      </c>
      <c r="F129" s="84">
        <v>4000</v>
      </c>
      <c r="G129" s="81"/>
    </row>
    <row r="130" spans="1:7" s="49" customFormat="1" ht="12.75">
      <c r="A130" s="78"/>
      <c r="B130" s="79" t="s">
        <v>160</v>
      </c>
      <c r="C130" s="22"/>
      <c r="D130" s="80"/>
      <c r="E130" s="81">
        <f>SUM(E131:E133)</f>
        <v>128000</v>
      </c>
      <c r="F130" s="81">
        <f>SUM(F131:F133)</f>
        <v>128000</v>
      </c>
      <c r="G130" s="81">
        <f>SUM(G131:G133)</f>
        <v>0</v>
      </c>
    </row>
    <row r="131" spans="1:7" ht="12.75">
      <c r="A131" s="82">
        <v>19</v>
      </c>
      <c r="B131" s="53" t="s">
        <v>161</v>
      </c>
      <c r="C131" s="83" t="s">
        <v>37</v>
      </c>
      <c r="D131" s="80"/>
      <c r="E131" s="30">
        <f t="shared" si="4"/>
        <v>65000</v>
      </c>
      <c r="F131" s="84">
        <v>65000</v>
      </c>
      <c r="G131" s="81"/>
    </row>
    <row r="132" spans="1:7" ht="12.75">
      <c r="A132" s="82">
        <v>20</v>
      </c>
      <c r="B132" s="53" t="s">
        <v>162</v>
      </c>
      <c r="C132" s="83" t="s">
        <v>37</v>
      </c>
      <c r="D132" s="80"/>
      <c r="E132" s="30">
        <f t="shared" si="4"/>
        <v>3000</v>
      </c>
      <c r="F132" s="84">
        <v>3000</v>
      </c>
      <c r="G132" s="81"/>
    </row>
    <row r="133" spans="1:7" ht="25.5">
      <c r="A133" s="82">
        <v>21</v>
      </c>
      <c r="B133" s="53" t="s">
        <v>163</v>
      </c>
      <c r="C133" s="83" t="s">
        <v>37</v>
      </c>
      <c r="D133" s="80"/>
      <c r="E133" s="30">
        <f t="shared" si="4"/>
        <v>60000</v>
      </c>
      <c r="F133" s="84">
        <v>60000</v>
      </c>
      <c r="G133" s="81"/>
    </row>
    <row r="134" spans="1:7" s="49" customFormat="1" ht="12.75">
      <c r="A134" s="78"/>
      <c r="B134" s="79" t="s">
        <v>164</v>
      </c>
      <c r="C134" s="22"/>
      <c r="D134" s="80"/>
      <c r="E134" s="81">
        <f>SUM(E135:E138)</f>
        <v>20500</v>
      </c>
      <c r="F134" s="81">
        <f>SUM(F135:F138)</f>
        <v>20500</v>
      </c>
      <c r="G134" s="81">
        <f>SUM(G135:G138)</f>
        <v>0</v>
      </c>
    </row>
    <row r="135" spans="1:7" ht="12.75">
      <c r="A135" s="82">
        <v>22</v>
      </c>
      <c r="B135" s="53" t="s">
        <v>165</v>
      </c>
      <c r="C135" s="83" t="s">
        <v>37</v>
      </c>
      <c r="D135" s="80"/>
      <c r="E135" s="30">
        <f t="shared" si="4"/>
        <v>6400</v>
      </c>
      <c r="F135" s="84">
        <v>6400</v>
      </c>
      <c r="G135" s="81"/>
    </row>
    <row r="136" spans="1:7" ht="12.75">
      <c r="A136" s="82">
        <v>23</v>
      </c>
      <c r="B136" s="53" t="s">
        <v>166</v>
      </c>
      <c r="C136" s="83" t="s">
        <v>37</v>
      </c>
      <c r="D136" s="80"/>
      <c r="E136" s="30">
        <f t="shared" si="4"/>
        <v>4800</v>
      </c>
      <c r="F136" s="84">
        <v>4800</v>
      </c>
      <c r="G136" s="81"/>
    </row>
    <row r="137" spans="1:7" ht="12.75">
      <c r="A137" s="82">
        <v>24</v>
      </c>
      <c r="B137" s="53" t="s">
        <v>167</v>
      </c>
      <c r="C137" s="83" t="s">
        <v>37</v>
      </c>
      <c r="D137" s="80"/>
      <c r="E137" s="30">
        <f t="shared" si="4"/>
        <v>6000</v>
      </c>
      <c r="F137" s="84">
        <v>6000</v>
      </c>
      <c r="G137" s="81"/>
    </row>
    <row r="138" spans="1:7" ht="12.75">
      <c r="A138" s="82">
        <v>25</v>
      </c>
      <c r="B138" s="53" t="s">
        <v>168</v>
      </c>
      <c r="C138" s="83" t="s">
        <v>37</v>
      </c>
      <c r="D138" s="80"/>
      <c r="E138" s="30">
        <f t="shared" si="4"/>
        <v>3300</v>
      </c>
      <c r="F138" s="84">
        <v>3300</v>
      </c>
      <c r="G138" s="81"/>
    </row>
    <row r="139" spans="1:7" s="49" customFormat="1" ht="12.75">
      <c r="A139" s="82"/>
      <c r="B139" s="79" t="s">
        <v>169</v>
      </c>
      <c r="C139" s="22"/>
      <c r="D139" s="80"/>
      <c r="E139" s="81">
        <f>SUM(E140:E141)</f>
        <v>120000</v>
      </c>
      <c r="F139" s="81">
        <f>SUM(F140:F141)</f>
        <v>120000</v>
      </c>
      <c r="G139" s="81">
        <f>SUM(G140:G141)</f>
        <v>0</v>
      </c>
    </row>
    <row r="140" spans="1:7" ht="12.75">
      <c r="A140" s="82">
        <v>26</v>
      </c>
      <c r="B140" s="53" t="s">
        <v>170</v>
      </c>
      <c r="C140" s="83" t="s">
        <v>37</v>
      </c>
      <c r="D140" s="80"/>
      <c r="E140" s="30">
        <f t="shared" si="4"/>
        <v>10000</v>
      </c>
      <c r="F140" s="84">
        <v>10000</v>
      </c>
      <c r="G140" s="81"/>
    </row>
    <row r="141" spans="1:7" ht="12.75">
      <c r="A141" s="82">
        <v>27</v>
      </c>
      <c r="B141" s="53" t="s">
        <v>171</v>
      </c>
      <c r="C141" s="83" t="s">
        <v>37</v>
      </c>
      <c r="D141" s="80"/>
      <c r="E141" s="30">
        <f t="shared" si="4"/>
        <v>110000</v>
      </c>
      <c r="F141" s="84">
        <v>110000</v>
      </c>
      <c r="G141" s="81"/>
    </row>
    <row r="142" spans="1:7" ht="12.75">
      <c r="A142" s="85"/>
      <c r="B142" s="86" t="s">
        <v>172</v>
      </c>
      <c r="C142" s="87"/>
      <c r="D142" s="86"/>
      <c r="E142" s="64">
        <f>SUM(E143:E143)</f>
        <v>53000</v>
      </c>
      <c r="F142" s="64">
        <f>SUM(F143:F143)</f>
        <v>53000</v>
      </c>
      <c r="G142" s="64">
        <f>SUM(G143:G143)</f>
        <v>0</v>
      </c>
    </row>
    <row r="143" spans="1:7" ht="12.75">
      <c r="A143" s="88" t="s">
        <v>92</v>
      </c>
      <c r="B143" s="40" t="s">
        <v>173</v>
      </c>
      <c r="C143" s="83" t="s">
        <v>37</v>
      </c>
      <c r="D143" s="47"/>
      <c r="E143" s="30">
        <f t="shared" si="4"/>
        <v>53000</v>
      </c>
      <c r="F143" s="46">
        <v>53000</v>
      </c>
      <c r="G143" s="43"/>
    </row>
    <row r="144" spans="1:7" ht="12.75">
      <c r="A144" s="85"/>
      <c r="B144" s="86" t="s">
        <v>174</v>
      </c>
      <c r="C144" s="87"/>
      <c r="D144" s="86"/>
      <c r="E144" s="89">
        <f>SUM(E145:E147)</f>
        <v>1848000</v>
      </c>
      <c r="F144" s="89">
        <f>SUM(F145:F147)</f>
        <v>1830000</v>
      </c>
      <c r="G144" s="89">
        <f>SUM(G145:G147)</f>
        <v>18000</v>
      </c>
    </row>
    <row r="145" spans="1:7" ht="25.5">
      <c r="A145" s="52" t="s">
        <v>92</v>
      </c>
      <c r="B145" s="27" t="s">
        <v>175</v>
      </c>
      <c r="C145" s="54" t="s">
        <v>37</v>
      </c>
      <c r="D145" s="27" t="s">
        <v>176</v>
      </c>
      <c r="E145" s="30">
        <f t="shared" si="4"/>
        <v>1755000</v>
      </c>
      <c r="F145" s="30">
        <v>1755000</v>
      </c>
      <c r="G145" s="46"/>
    </row>
    <row r="146" spans="1:7" ht="12.75">
      <c r="A146" s="52" t="s">
        <v>177</v>
      </c>
      <c r="B146" s="45" t="s">
        <v>178</v>
      </c>
      <c r="C146" s="54" t="s">
        <v>37</v>
      </c>
      <c r="D146" s="27"/>
      <c r="E146" s="30">
        <f t="shared" si="4"/>
        <v>75000</v>
      </c>
      <c r="F146" s="75">
        <v>75000</v>
      </c>
      <c r="G146" s="46"/>
    </row>
    <row r="147" spans="1:7" ht="12.75">
      <c r="A147" s="52" t="s">
        <v>179</v>
      </c>
      <c r="B147" s="45" t="s">
        <v>180</v>
      </c>
      <c r="C147" s="54" t="s">
        <v>37</v>
      </c>
      <c r="D147" s="27"/>
      <c r="E147" s="30">
        <f t="shared" si="4"/>
        <v>18000</v>
      </c>
      <c r="F147" s="75"/>
      <c r="G147" s="46">
        <v>18000</v>
      </c>
    </row>
    <row r="148" spans="1:7" ht="12.75">
      <c r="A148" s="86"/>
      <c r="B148" s="86" t="s">
        <v>181</v>
      </c>
      <c r="C148" s="86"/>
      <c r="D148" s="86"/>
      <c r="E148" s="89">
        <f>E149</f>
        <v>5000</v>
      </c>
      <c r="F148" s="89">
        <f>F149</f>
        <v>5000</v>
      </c>
      <c r="G148" s="89">
        <f>G149</f>
        <v>0</v>
      </c>
    </row>
    <row r="149" spans="1:7" ht="12.75">
      <c r="A149" s="52" t="s">
        <v>92</v>
      </c>
      <c r="B149" s="45" t="s">
        <v>182</v>
      </c>
      <c r="C149" s="54" t="s">
        <v>37</v>
      </c>
      <c r="D149" s="27"/>
      <c r="E149" s="30">
        <f t="shared" si="4"/>
        <v>5000</v>
      </c>
      <c r="F149" s="75">
        <v>5000</v>
      </c>
      <c r="G149" s="46"/>
    </row>
    <row r="150" spans="1:7" ht="25.5">
      <c r="A150" s="90"/>
      <c r="B150" s="91" t="s">
        <v>183</v>
      </c>
      <c r="C150" s="19"/>
      <c r="D150" s="17"/>
      <c r="E150" s="92">
        <f>E151+E154</f>
        <v>1953000</v>
      </c>
      <c r="F150" s="92">
        <f>F151+F154</f>
        <v>1953000</v>
      </c>
      <c r="G150" s="92">
        <f>G151+G154</f>
        <v>0</v>
      </c>
    </row>
    <row r="151" spans="1:7" s="97" customFormat="1" ht="12.75">
      <c r="A151" s="93"/>
      <c r="B151" s="94" t="s">
        <v>184</v>
      </c>
      <c r="C151" s="93"/>
      <c r="D151" s="95"/>
      <c r="E151" s="96">
        <f>SUM(E152:E153)</f>
        <v>1553000</v>
      </c>
      <c r="F151" s="96">
        <f>SUM(F152:F153)</f>
        <v>1553000</v>
      </c>
      <c r="G151" s="96">
        <f>SUM(G152:G153)</f>
        <v>0</v>
      </c>
    </row>
    <row r="152" spans="1:7" ht="12.75">
      <c r="A152" s="45">
        <v>1</v>
      </c>
      <c r="B152" s="27" t="s">
        <v>185</v>
      </c>
      <c r="C152" s="83" t="s">
        <v>186</v>
      </c>
      <c r="D152" s="45"/>
      <c r="E152" s="30">
        <f>F152+G152</f>
        <v>993850</v>
      </c>
      <c r="F152" s="98">
        <v>993850</v>
      </c>
      <c r="G152" s="99"/>
    </row>
    <row r="153" spans="1:7" ht="38.25">
      <c r="A153" s="45">
        <v>2</v>
      </c>
      <c r="B153" s="27" t="s">
        <v>187</v>
      </c>
      <c r="C153" s="83" t="s">
        <v>186</v>
      </c>
      <c r="D153" s="45"/>
      <c r="E153" s="30">
        <f>F153+G153</f>
        <v>559150</v>
      </c>
      <c r="F153" s="98">
        <v>559150</v>
      </c>
      <c r="G153" s="99"/>
    </row>
    <row r="154" spans="1:7" s="97" customFormat="1" ht="12.75">
      <c r="A154" s="100"/>
      <c r="B154" s="101" t="s">
        <v>188</v>
      </c>
      <c r="C154" s="102"/>
      <c r="D154" s="103"/>
      <c r="E154" s="104">
        <f>E155</f>
        <v>400000</v>
      </c>
      <c r="F154" s="104">
        <f>F155</f>
        <v>400000</v>
      </c>
      <c r="G154" s="104">
        <f>G155</f>
        <v>0</v>
      </c>
    </row>
    <row r="155" spans="1:7" ht="25.5">
      <c r="A155" s="45">
        <v>3</v>
      </c>
      <c r="B155" s="40" t="s">
        <v>189</v>
      </c>
      <c r="C155" s="83" t="s">
        <v>190</v>
      </c>
      <c r="D155" s="105"/>
      <c r="E155" s="30">
        <f>F155+G155</f>
        <v>400000</v>
      </c>
      <c r="F155" s="98">
        <v>400000</v>
      </c>
      <c r="G155" s="106"/>
    </row>
    <row r="156" spans="1:8" ht="12.75">
      <c r="A156" s="107" t="s">
        <v>191</v>
      </c>
      <c r="B156" s="92" t="s">
        <v>192</v>
      </c>
      <c r="C156" s="92"/>
      <c r="D156" s="92"/>
      <c r="E156" s="92">
        <f>SUM(E157:E178)</f>
        <v>14649000</v>
      </c>
      <c r="F156" s="92">
        <f>SUM(F157:F178)</f>
        <v>14649000</v>
      </c>
      <c r="G156" s="92">
        <f>SUM(G157:G178)</f>
        <v>0</v>
      </c>
      <c r="H156" s="65"/>
    </row>
    <row r="157" spans="1:8" ht="25.5">
      <c r="A157" s="108">
        <v>1</v>
      </c>
      <c r="B157" s="27" t="s">
        <v>193</v>
      </c>
      <c r="C157" s="109" t="s">
        <v>61</v>
      </c>
      <c r="D157" s="110"/>
      <c r="E157" s="30">
        <f aca="true" t="shared" si="5" ref="E157:E178">F157+G157</f>
        <v>3934000</v>
      </c>
      <c r="F157" s="111">
        <v>3934000</v>
      </c>
      <c r="G157" s="111"/>
      <c r="H157" s="65"/>
    </row>
    <row r="158" spans="1:8" ht="12.75">
      <c r="A158" s="108">
        <v>2</v>
      </c>
      <c r="B158" s="27" t="s">
        <v>194</v>
      </c>
      <c r="C158" s="109" t="s">
        <v>61</v>
      </c>
      <c r="D158" s="110"/>
      <c r="E158" s="30">
        <f t="shared" si="5"/>
        <v>500000</v>
      </c>
      <c r="F158" s="111">
        <v>500000</v>
      </c>
      <c r="G158" s="30"/>
      <c r="H158" s="65"/>
    </row>
    <row r="159" spans="1:7" ht="12.75">
      <c r="A159" s="108">
        <v>3</v>
      </c>
      <c r="B159" s="27" t="s">
        <v>195</v>
      </c>
      <c r="C159" s="109" t="s">
        <v>57</v>
      </c>
      <c r="D159" s="27"/>
      <c r="E159" s="30">
        <f t="shared" si="5"/>
        <v>2500000</v>
      </c>
      <c r="F159" s="112">
        <v>2500000</v>
      </c>
      <c r="G159" s="30"/>
    </row>
    <row r="160" spans="1:7" ht="12.75">
      <c r="A160" s="108">
        <v>4</v>
      </c>
      <c r="B160" s="27" t="s">
        <v>196</v>
      </c>
      <c r="C160" s="109" t="s">
        <v>57</v>
      </c>
      <c r="D160" s="27"/>
      <c r="E160" s="30">
        <f t="shared" si="5"/>
        <v>75000</v>
      </c>
      <c r="F160" s="112">
        <v>75000</v>
      </c>
      <c r="G160" s="30"/>
    </row>
    <row r="161" spans="1:7" ht="12.75">
      <c r="A161" s="108">
        <v>5</v>
      </c>
      <c r="B161" s="27" t="s">
        <v>197</v>
      </c>
      <c r="C161" s="109" t="s">
        <v>57</v>
      </c>
      <c r="D161" s="27"/>
      <c r="E161" s="30">
        <f t="shared" si="5"/>
        <v>4000000</v>
      </c>
      <c r="F161" s="112">
        <v>4000000</v>
      </c>
      <c r="G161" s="30"/>
    </row>
    <row r="162" spans="1:10" ht="25.5">
      <c r="A162" s="108">
        <v>6</v>
      </c>
      <c r="B162" s="27" t="s">
        <v>198</v>
      </c>
      <c r="C162" s="109" t="s">
        <v>57</v>
      </c>
      <c r="D162" s="27"/>
      <c r="E162" s="30">
        <f t="shared" si="5"/>
        <v>34000</v>
      </c>
      <c r="F162" s="112">
        <v>34000</v>
      </c>
      <c r="G162" s="30"/>
      <c r="J162" s="65"/>
    </row>
    <row r="163" spans="1:7" ht="12.75">
      <c r="A163" s="108">
        <v>7</v>
      </c>
      <c r="B163" s="27" t="s">
        <v>199</v>
      </c>
      <c r="C163" s="109" t="s">
        <v>57</v>
      </c>
      <c r="D163" s="27"/>
      <c r="E163" s="30">
        <f t="shared" si="5"/>
        <v>17000</v>
      </c>
      <c r="F163" s="112">
        <v>17000</v>
      </c>
      <c r="G163" s="112"/>
    </row>
    <row r="164" spans="1:7" ht="12.75">
      <c r="A164" s="108">
        <v>8</v>
      </c>
      <c r="B164" s="27" t="s">
        <v>200</v>
      </c>
      <c r="C164" s="109" t="s">
        <v>57</v>
      </c>
      <c r="D164" s="27"/>
      <c r="E164" s="30">
        <f t="shared" si="5"/>
        <v>77000</v>
      </c>
      <c r="F164" s="112">
        <v>77000</v>
      </c>
      <c r="G164" s="112"/>
    </row>
    <row r="165" spans="1:7" ht="12.75">
      <c r="A165" s="108">
        <v>9</v>
      </c>
      <c r="B165" s="27" t="s">
        <v>201</v>
      </c>
      <c r="C165" s="109" t="s">
        <v>57</v>
      </c>
      <c r="D165" s="27"/>
      <c r="E165" s="30">
        <f t="shared" si="5"/>
        <v>38000</v>
      </c>
      <c r="F165" s="112">
        <v>38000</v>
      </c>
      <c r="G165" s="112"/>
    </row>
    <row r="166" spans="1:7" ht="12.75">
      <c r="A166" s="108">
        <v>10</v>
      </c>
      <c r="B166" s="27" t="s">
        <v>202</v>
      </c>
      <c r="C166" s="109" t="s">
        <v>61</v>
      </c>
      <c r="D166" s="27"/>
      <c r="E166" s="30">
        <f t="shared" si="5"/>
        <v>24000</v>
      </c>
      <c r="F166" s="112">
        <v>24000</v>
      </c>
      <c r="G166" s="112"/>
    </row>
    <row r="167" spans="1:7" ht="12.75">
      <c r="A167" s="108">
        <v>11</v>
      </c>
      <c r="B167" s="27" t="s">
        <v>203</v>
      </c>
      <c r="C167" s="109" t="s">
        <v>57</v>
      </c>
      <c r="D167" s="27"/>
      <c r="E167" s="30">
        <f t="shared" si="5"/>
        <v>274000</v>
      </c>
      <c r="F167" s="112">
        <v>274000</v>
      </c>
      <c r="G167" s="112"/>
    </row>
    <row r="168" spans="1:7" ht="12.75">
      <c r="A168" s="108">
        <v>12</v>
      </c>
      <c r="B168" s="27" t="s">
        <v>204</v>
      </c>
      <c r="C168" s="109" t="s">
        <v>61</v>
      </c>
      <c r="D168" s="27"/>
      <c r="E168" s="30">
        <f t="shared" si="5"/>
        <v>60000</v>
      </c>
      <c r="F168" s="112">
        <v>60000</v>
      </c>
      <c r="G168" s="112"/>
    </row>
    <row r="169" spans="1:7" ht="12.75">
      <c r="A169" s="108">
        <v>13</v>
      </c>
      <c r="B169" s="27" t="s">
        <v>205</v>
      </c>
      <c r="C169" s="109" t="s">
        <v>57</v>
      </c>
      <c r="D169" s="27"/>
      <c r="E169" s="30">
        <f t="shared" si="5"/>
        <v>270000</v>
      </c>
      <c r="F169" s="112">
        <v>270000</v>
      </c>
      <c r="G169" s="112"/>
    </row>
    <row r="170" spans="1:7" ht="12.75">
      <c r="A170" s="108">
        <v>14</v>
      </c>
      <c r="B170" s="27" t="s">
        <v>206</v>
      </c>
      <c r="C170" s="109" t="s">
        <v>57</v>
      </c>
      <c r="D170" s="27"/>
      <c r="E170" s="30">
        <f t="shared" si="5"/>
        <v>50000</v>
      </c>
      <c r="F170" s="112">
        <v>50000</v>
      </c>
      <c r="G170" s="112"/>
    </row>
    <row r="171" spans="1:7" ht="12.75">
      <c r="A171" s="108">
        <v>15</v>
      </c>
      <c r="B171" s="27" t="s">
        <v>207</v>
      </c>
      <c r="C171" s="109" t="s">
        <v>57</v>
      </c>
      <c r="D171" s="27"/>
      <c r="E171" s="30">
        <f t="shared" si="5"/>
        <v>125000</v>
      </c>
      <c r="F171" s="112">
        <v>125000</v>
      </c>
      <c r="G171" s="112"/>
    </row>
    <row r="172" spans="1:7" ht="12.75">
      <c r="A172" s="108">
        <v>16</v>
      </c>
      <c r="B172" s="27" t="s">
        <v>208</v>
      </c>
      <c r="C172" s="109" t="s">
        <v>57</v>
      </c>
      <c r="D172" s="27"/>
      <c r="E172" s="30">
        <f t="shared" si="5"/>
        <v>90000</v>
      </c>
      <c r="F172" s="112">
        <v>90000</v>
      </c>
      <c r="G172" s="112"/>
    </row>
    <row r="173" spans="1:7" ht="12.75">
      <c r="A173" s="108">
        <v>17</v>
      </c>
      <c r="B173" s="27" t="s">
        <v>209</v>
      </c>
      <c r="C173" s="109" t="s">
        <v>57</v>
      </c>
      <c r="D173" s="27"/>
      <c r="E173" s="30">
        <f t="shared" si="5"/>
        <v>480000</v>
      </c>
      <c r="F173" s="112">
        <v>480000</v>
      </c>
      <c r="G173" s="112"/>
    </row>
    <row r="174" spans="1:7" ht="25.5">
      <c r="A174" s="108">
        <v>18</v>
      </c>
      <c r="B174" s="27" t="s">
        <v>210</v>
      </c>
      <c r="C174" s="109" t="s">
        <v>57</v>
      </c>
      <c r="D174" s="27"/>
      <c r="E174" s="30">
        <f t="shared" si="5"/>
        <v>120000</v>
      </c>
      <c r="F174" s="112">
        <v>120000</v>
      </c>
      <c r="G174" s="112"/>
    </row>
    <row r="175" spans="1:7" ht="12.75">
      <c r="A175" s="108">
        <v>19</v>
      </c>
      <c r="B175" s="27" t="s">
        <v>211</v>
      </c>
      <c r="C175" s="109" t="s">
        <v>57</v>
      </c>
      <c r="D175" s="27"/>
      <c r="E175" s="30">
        <f t="shared" si="5"/>
        <v>1655000</v>
      </c>
      <c r="F175" s="112">
        <v>1655000</v>
      </c>
      <c r="G175" s="112"/>
    </row>
    <row r="176" spans="1:7" ht="12.75">
      <c r="A176" s="108">
        <v>20</v>
      </c>
      <c r="B176" s="27" t="s">
        <v>212</v>
      </c>
      <c r="C176" s="109" t="s">
        <v>57</v>
      </c>
      <c r="D176" s="27"/>
      <c r="E176" s="30">
        <f t="shared" si="5"/>
        <v>116000</v>
      </c>
      <c r="F176" s="112">
        <v>116000</v>
      </c>
      <c r="G176" s="112"/>
    </row>
    <row r="177" spans="1:7" ht="25.5">
      <c r="A177" s="108">
        <v>21</v>
      </c>
      <c r="B177" s="27" t="s">
        <v>213</v>
      </c>
      <c r="C177" s="109" t="s">
        <v>57</v>
      </c>
      <c r="D177" s="27"/>
      <c r="E177" s="30">
        <f t="shared" si="5"/>
        <v>90000</v>
      </c>
      <c r="F177" s="112">
        <v>90000</v>
      </c>
      <c r="G177" s="112"/>
    </row>
    <row r="178" spans="1:7" ht="25.5">
      <c r="A178" s="108">
        <v>22</v>
      </c>
      <c r="B178" s="27" t="s">
        <v>210</v>
      </c>
      <c r="C178" s="109" t="s">
        <v>57</v>
      </c>
      <c r="D178" s="27"/>
      <c r="E178" s="30">
        <f t="shared" si="5"/>
        <v>120000</v>
      </c>
      <c r="F178" s="112">
        <v>120000</v>
      </c>
      <c r="G178" s="112"/>
    </row>
  </sheetData>
  <sheetProtection/>
  <autoFilter ref="A4:G177"/>
  <mergeCells count="6">
    <mergeCell ref="A2:A3"/>
    <mergeCell ref="B2:B3"/>
    <mergeCell ref="C2:C3"/>
    <mergeCell ref="D2:D3"/>
    <mergeCell ref="E2:E3"/>
    <mergeCell ref="F2:G2"/>
  </mergeCells>
  <printOptions horizontalCentered="1"/>
  <pageMargins left="0.15748031496062992" right="0.1968503937007874" top="1.4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2020&amp;RAnexa 7 la HCJM nr.______/_______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2020-02-14T07:51:57Z</dcterms:created>
  <dcterms:modified xsi:type="dcterms:W3CDTF">2020-02-14T07:53:01Z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