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943" activeTab="0"/>
  </bookViews>
  <sheets>
    <sheet name="PROGRAM DRUM " sheetId="1" r:id="rId1"/>
  </sheets>
  <definedNames>
    <definedName name="_xlnm._FilterDatabase" localSheetId="0" hidden="1">'PROGRAM DRUM '!$A$3:$F$3</definedName>
    <definedName name="_xlnm.Print_Area" localSheetId="0">'PROGRAM DRUM '!$A$1:$E$92</definedName>
  </definedNames>
  <calcPr fullCalcOnLoad="1"/>
</workbook>
</file>

<file path=xl/sharedStrings.xml><?xml version="1.0" encoding="utf-8"?>
<sst xmlns="http://schemas.openxmlformats.org/spreadsheetml/2006/main" count="178" uniqueCount="145">
  <si>
    <t>lei</t>
  </si>
  <si>
    <t>Nr. Crt.</t>
  </si>
  <si>
    <t>Denumire lucrare</t>
  </si>
  <si>
    <t>I+II</t>
  </si>
  <si>
    <t>TOTAL DRUMURI (CAP.I+II.)</t>
  </si>
  <si>
    <t>I.</t>
  </si>
  <si>
    <t>CHELTUIELI DE ÎNTREŢINERE ŞI REPARAŢII CURENTE 
(TOTAL A+B+C+D), din care:</t>
  </si>
  <si>
    <t>A.</t>
  </si>
  <si>
    <t>Servicii pregătitoare aferente întreţinerii şi reparării drumurilor publice (1+2+3)</t>
  </si>
  <si>
    <t>1.1</t>
  </si>
  <si>
    <t>Cadastrul drumurilor</t>
  </si>
  <si>
    <t>1.2</t>
  </si>
  <si>
    <t xml:space="preserve">Întocmirea documentaţiilor tehnico-economice pentru lucrările de întreţinere şi reparaţii la drumuri                                      </t>
  </si>
  <si>
    <t>1.3</t>
  </si>
  <si>
    <t>Investigarea şi expertizarea reţelei de drumuri publice prin măsurători cu aparatură şi revizii ale stării acestora</t>
  </si>
  <si>
    <t>2.1</t>
  </si>
  <si>
    <t>Servicii de laborator</t>
  </si>
  <si>
    <t>2.2</t>
  </si>
  <si>
    <t>Diriginți de șantier</t>
  </si>
  <si>
    <t>Studii, cercetări, experimentări (expertize poduri/podeţe, studii şi experimentări privind siguranţa circulaţiei rutiere) etc.</t>
  </si>
  <si>
    <t>3.1</t>
  </si>
  <si>
    <t xml:space="preserve">Expertize poduri/podețe </t>
  </si>
  <si>
    <t>B.</t>
  </si>
  <si>
    <t>Lucrări şi servicii privind întreţinerea curentă a drumurilor publice (1+2)</t>
  </si>
  <si>
    <t>Plombări</t>
  </si>
  <si>
    <t>Întreţinere drumuri pietruite</t>
  </si>
  <si>
    <t>2</t>
  </si>
  <si>
    <t>Întreţinere curentă pe timp de iarnă a drumurilor</t>
  </si>
  <si>
    <t>C.</t>
  </si>
  <si>
    <t>Lucrări şi servicii privind întreţinerea periodică a drumurilor publice (1+2+3)</t>
  </si>
  <si>
    <t xml:space="preserve">Covoare bituminoase </t>
  </si>
  <si>
    <t>Siguranţă rutieră/ parapeţi / borne km/ indicatoare rutiere/ treceri pietoni supraînălţate, marcaje, etc.</t>
  </si>
  <si>
    <t>Amenajarea locurilor de parcare, amenajare intersecții, eliminare puncte periculoase</t>
  </si>
  <si>
    <t>D.</t>
  </si>
  <si>
    <t>1</t>
  </si>
  <si>
    <t>Servicii de proiectare faza PT si execuţia lucrării Reparaţia podeţului situat pe DJ134 Fîntînele - Veţca - lim. jud. Harghita, la km 5+600, jud. Mureş</t>
  </si>
  <si>
    <t>2.3</t>
  </si>
  <si>
    <t>II.</t>
  </si>
  <si>
    <t xml:space="preserve">E. </t>
  </si>
  <si>
    <t xml:space="preserve">Reabilitare DJ 153 A - DJ153 traseu Ernei - Eremitu - Sovata - DALI </t>
  </si>
  <si>
    <t>1.4</t>
  </si>
  <si>
    <t>1.5</t>
  </si>
  <si>
    <t>1.6</t>
  </si>
  <si>
    <t>1.7</t>
  </si>
  <si>
    <t>1.8</t>
  </si>
  <si>
    <t>1.9</t>
  </si>
  <si>
    <t>Modernizarea DJ 152A, DJ 151A şi DJ 151, Tg. Mureş (DN 15E)- Band - Şăulia-Sărmaşu - lim. jud. Bistriţa Năsăud, jud. Mureş -Faza DALI</t>
  </si>
  <si>
    <t>Reabilitare drumuri judeţene -începute în anul 2017</t>
  </si>
  <si>
    <t>Proiectare şi execuţie Reabilitare drum județean DJ107G Limită județ Alba – Ațintiș – Luduș, km 16+775-18+226</t>
  </si>
  <si>
    <t>Proiectare şi execuţie  Reabilitarea drumului judeţean DJ162A DN16 - Cozma – limită judeţ Bistriţa Năsăud, km 8+777 – 11+044, judeţul Mureş</t>
  </si>
  <si>
    <t>4.1</t>
  </si>
  <si>
    <t>Amenajare parcări în localitatea Band (proiectare+execuţie)</t>
  </si>
  <si>
    <t>5.1</t>
  </si>
  <si>
    <t>Reabilitare drum județean DJ151 Luduș - Sărmașu - limită județ Bistrița Năsăud,  km 9+000-10+000, județul Mureș</t>
  </si>
  <si>
    <t>Îmbrăcăminte ușoară rutieră pe DJ151B Bahnea - Cund - limită județ Sibiu, km 29+072-30+922, județul Mureș</t>
  </si>
  <si>
    <t>Lărgire drum județean DJ154J Breaza-Voivodeni-Glodeni, km 0+000-0+631 și km 4+726-12+684 (12+620), județul Mureș</t>
  </si>
  <si>
    <t>Îmbrăcăminte uşoară rutieră pe drumul județean DJ133 Mureni-Archita-limită judeţ Harghita, km 3+167-15+000, judeţul Mureş</t>
  </si>
  <si>
    <t>Fond de intervenţie Guvern</t>
  </si>
  <si>
    <t>6.1</t>
  </si>
  <si>
    <t>Gestiunea traficului rutier</t>
  </si>
  <si>
    <t>Reparații podețe</t>
  </si>
  <si>
    <t>Îmbrăcăminţi bituminoase uşoare</t>
  </si>
  <si>
    <t>Îmbrăcăminţi uşoare bituminoase pe DJ 136 Sângeorgiu de Pădure - Bezid-lim. jud. Harghita</t>
  </si>
  <si>
    <t>Servicii de proiectare pentru lucrarea Îmbrăcăminţi uşoare bituminoase pe DJ 136 Sângeorgiu de Pădure - Bezid-lim. jud. Harghita - faza PT</t>
  </si>
  <si>
    <t>Servicii de proiectare pentru lucrarea Îmbrăcăminți ușoare bituminoase pe un tronson din DJ134 Fântânele – Vețca - intersecție DN 13C (fost DJ 137) - faza PT</t>
  </si>
  <si>
    <t xml:space="preserve">Îmbrăcăminți ușoare bituminoase pe un tronson din DJ134 Fântânele – Vețca - intersecție DN 13C (fost DJ 137) </t>
  </si>
  <si>
    <t xml:space="preserve">Servicii de proiectare pentru  Îmbrăcăminte bituminoasă ușoară pe DJ153G Sânger (DJ151) - Papiu Ilarian - Iclănzel (DJ152A), km 14+380-17+180, jud. Mureș - faza PT </t>
  </si>
  <si>
    <t>Îmbrăcăminte bituminoasă ușoară pe DJ153G Sânger (DJ151) - Papiu Ilarian - Iclănzel (DJ152A), km 14+380-17+180, jud. Mureș</t>
  </si>
  <si>
    <t xml:space="preserve">Servicii de proiectare pentru  Îmbrăcăminte bituminoasă ușoară pe DJ153G Sânger (DJ151) - Papiu Ilarian - Iclănzel (DJ152A), km 9+800-12+400, jud. Mureș - faza PT </t>
  </si>
  <si>
    <t>Amenajare rigole de scurgere în localitatea Aluniş, judeţul Mureş</t>
  </si>
  <si>
    <t>1.3.1</t>
  </si>
  <si>
    <t>1.3.2</t>
  </si>
  <si>
    <t>1.3.3</t>
  </si>
  <si>
    <t>1.3.4</t>
  </si>
  <si>
    <t>Întreţinerea curentă pe timp de vară (1.1+1.2+1.3+1.4)</t>
  </si>
  <si>
    <t>Reabilitare DJ 153C Reghin -Lăpușna - lim.jud. Harghita   - DALI</t>
  </si>
  <si>
    <t>Reabilitarea unui tronson de drum județean  DJ107D limita județ Alba-Crăiești-Adămuș-int.DN14A, de la limita cu județul Alba până la intersecța cu DJ107 - faza DALI</t>
  </si>
  <si>
    <t>Lărgire drum DJ153E DN15-Bogata - faza DALI</t>
  </si>
  <si>
    <t>Pistă pentru bicicliști - faza DALI</t>
  </si>
  <si>
    <t>Reabilitarea unui tronson de drum județean  DJ143 Daneș-Criș-limită județ Sibiu- faza DALI</t>
  </si>
  <si>
    <t>Reabilitarea unui tronson de drum județean  DJ134 Fîntînele-Vețca-limita județ Harghita - faza DALI</t>
  </si>
  <si>
    <t>1.10</t>
  </si>
  <si>
    <t>1.11</t>
  </si>
  <si>
    <t>1.12</t>
  </si>
  <si>
    <t>1.13</t>
  </si>
  <si>
    <t>Proiectare şi execuţie Lărgire drum județean DJ151C Zau de Câmpie (DJ151) – Valea Largă – limită județ Cluj, km 0+060-1+040 și km 6+500-7+560, județul Mureș</t>
  </si>
  <si>
    <t>PROIECTARE+EXECUŢIE LUCRĂRI - începute  2018</t>
  </si>
  <si>
    <t xml:space="preserve">PROGRAM PNDL - PROIECTARE + EXECUȚIE </t>
  </si>
  <si>
    <t>6.2</t>
  </si>
  <si>
    <t>Documentaţii tehnico-economice (SF/DALI+ PT + DE +CS+ Avize + Documentaţii obţinere avize pentru Certificat de urbanism şi Autorizaţie de construire, audit rutier, verificare proiect) pt.  reabilitări şi modernizări DJ</t>
  </si>
  <si>
    <t>Reabilitarea unui tronson de drum județean  DJ142A Gănești-Băgaciu-limita județ Sibiu - faza DALI</t>
  </si>
  <si>
    <t>Întreţinere comună a tuturor drumurilor (aproviz. vopsea marcaj, stilpi, table indic. Intreţinere parcări, scule, echipamente, mobilier, combustibil, abonamente , taxe, soluţii, revizii, stocuri, etc., ITP, asigurări, tahograf, roviniete, covoare)- reparații, întreținere drenuri, întreținere poduri, podeţe</t>
  </si>
  <si>
    <t>Gestionarea drumurilor publice (1.1+1.2+1.3+1.4)</t>
  </si>
  <si>
    <t>1.3.5</t>
  </si>
  <si>
    <t>Serviciu de proiectare pentru lucrarea Amenajare rigole de scurgere în localitatea Aluniş, judeţul Mureş</t>
  </si>
  <si>
    <t xml:space="preserve">Refacere dren pe drumul judeţean DJ 107 limita judeţ Alba-Corneşti-Adămuş- int. DN14A + diriginte </t>
  </si>
  <si>
    <t>Servicii de proiectare și execuția lucrării Amenajare parcare în comuna Adămuş</t>
  </si>
  <si>
    <t xml:space="preserve">Lucrări privind reparaţii curente la drumurile publice  (1+2) </t>
  </si>
  <si>
    <t>Reparaţii curente la poduri/ podeţe/drumuri</t>
  </si>
  <si>
    <t>Reparații la pod de beton armat pe DJ142 Târnăveni-Bălăușeri km 23+892, județul Mureș - PT +avize (Odrihei)</t>
  </si>
  <si>
    <t>Reparații la pod de beton armat pe DJ151D Ungheni-Acățari-Tâmpa, km 24+382, județul Mureș - PT +avize (Gălești)</t>
  </si>
  <si>
    <t>Reparații la pod de beton armat pe DJ151B Ugheni-Căpîlna Bahnea-lim. Jud Sibiu km 13+013,  județul Mureș - PT +avize (Suplac)</t>
  </si>
  <si>
    <t>Recalibrare șanțuri în localitatea Daneș</t>
  </si>
  <si>
    <t>Recalibrare șanțuri în localitatea Sâncraiu de Mureș</t>
  </si>
  <si>
    <t>Recalibrare șanțuri în localitatea Glodeni</t>
  </si>
  <si>
    <t>Recalibrare șanțuri în localitatea Aluniș</t>
  </si>
  <si>
    <t>Amenajare șanț și acostament în localitatea Gănești</t>
  </si>
  <si>
    <t>1.14</t>
  </si>
  <si>
    <t>2.4</t>
  </si>
  <si>
    <t>Îmbrăcăminţi ușoare bituminoase  pe DJ153G Sânger (DJ151) - Papiu Ilarian - Iclănzel (DJ152A), km 9+800-12+400, jud. Mureș</t>
  </si>
  <si>
    <t>2.5</t>
  </si>
  <si>
    <t>Reabilitare tronson de drum judeţean DJ 135 Tg. Mureş-Sărăţeni- lim. Jud. Harghita - DALI (intravilan și extravilan)</t>
  </si>
  <si>
    <t>Modernizarea unui tronson de drum județean  DJ135A Viforoasa-Neaua-Miercurea Nirajului-Hodoșa - int.DJ153- faza DALI</t>
  </si>
  <si>
    <t xml:space="preserve">Asfaltarea unui tronson de drum pe DJ136 Sângeorgiu de Pădure-Bezid-limita județ Harghita- actualizare DALI </t>
  </si>
  <si>
    <t>1.15</t>
  </si>
  <si>
    <t>Reparații la pod de beton armat pe DJ 153 la Beica de Jos, km 7+100 - faza DALI</t>
  </si>
  <si>
    <t>Pod pe DJ134 la km 27+980 peste râul Eliseni, în localitatea Șoard, comuna Vânători, județul Mureș - faza SF</t>
  </si>
  <si>
    <t>Reabilitarea sistemului rutier pe drumul județean DJ151D Ungheni-Acățari, județul Mureș - faza DALI</t>
  </si>
  <si>
    <t>Reparații la pod de beton armat pe DJ142 Târnăveni-Bălăușeri km 23+892, județul Mureș - execuție (Odrihei)</t>
  </si>
  <si>
    <t>Reparații la pod de beton armat pe DJ151D Ungheni-Acățari-Tâmpa, km 24+382, județul Mureș - executie (Gălești)</t>
  </si>
  <si>
    <t>Reparații la pod de beton armat pe DJ151B Ugheni-Căpîlna Bahnea-lim. Jud Sibiu km 13+013,  județul Mureș - execuție (Suplac)</t>
  </si>
  <si>
    <t>4</t>
  </si>
  <si>
    <t>5</t>
  </si>
  <si>
    <t>5.2</t>
  </si>
  <si>
    <t>Refacere 1 pod pe DJ153C (Gurghiu) (HGR 698/2019)</t>
  </si>
  <si>
    <t>PROIECTARE+EXECUŢIE LUCRĂRI începute în 2019</t>
  </si>
  <si>
    <t>Reabilitare tronson de drum judeţean DJ 135 Tg. Mureş-Sărăţeni- lim. Jud. Harghita - intravilan (proiectare cu execuție)</t>
  </si>
  <si>
    <t>Reparații carosabil pe DJ153G, km 6+720-6+840, județul Mureș</t>
  </si>
  <si>
    <t>Refacere pod lemn pe DJ135, km 43+500 parţial distrus situat pe raza comunei Sărăţeni (HGR nr. 514/2018) (DALI+PT+Execuție+avize+taxe)+verificator+diriginte</t>
  </si>
  <si>
    <t>Modernizare drum Oarba de Mureş (PT+execuție)+verificator+diriginte+taxe+avize</t>
  </si>
  <si>
    <t>Program 2020</t>
  </si>
  <si>
    <t xml:space="preserve">PROGRAM - 2020
LUCRĂRI LA  DRUMURI JUDETENE   </t>
  </si>
  <si>
    <t>3</t>
  </si>
  <si>
    <t>4.2</t>
  </si>
  <si>
    <t>4.3</t>
  </si>
  <si>
    <t>4.4</t>
  </si>
  <si>
    <t>6</t>
  </si>
  <si>
    <t>6.3</t>
  </si>
  <si>
    <t>CHELTUIELI DE INVESTIŢII ŞI REPARAŢII CAPITALE - Total E, din care:</t>
  </si>
  <si>
    <t xml:space="preserve">Asigurarea calităţii şi a controlului tehnic al calităţii la lucrări de drumuri, servicii de laborator (2.1+2.2) </t>
  </si>
  <si>
    <t>Obiective de investiţii (1+2+3+4+5+6)</t>
  </si>
  <si>
    <t>Amenajare acostamente și șanturi pe drumul județean DJ 135 Tg. Mures-Miercurea Nirajului-Sărățeni-limita jud. Harghita , km 1+900-10+350 (PT+Execuție+verificator+diriginte+taxe+avize)</t>
  </si>
  <si>
    <t>Influenţe</t>
  </si>
  <si>
    <t>Program 2020 rectificat</t>
  </si>
  <si>
    <t>Reparații carosabil și podeț pe DJ134, la km 27+100-27+150 , județul Mureș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</si>
</sst>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&quot;Da&quot;;&quot;Da&quot;;&quot;Nu&quot;"/>
    <numFmt numFmtId="183" formatCode="&quot;Adevărat&quot;;&quot;Adevărat&quot;;&quot;Fals&quot;"/>
    <numFmt numFmtId="184" formatCode="&quot;Activat&quot;;&quot;Activat&quot;;&quot;Dezactivat&quot;"/>
    <numFmt numFmtId="185" formatCode="[$€-2]\ #,##0.00_);[Red]\([$€-2]\ #,##0.00\)"/>
    <numFmt numFmtId="186" formatCode="#,##0.00\ &quot;lei&quot;"/>
  </numFmts>
  <fonts count="48">
    <font>
      <sz val="10"/>
      <name val="Arial"/>
      <family val="0"/>
    </font>
    <font>
      <b/>
      <sz val="10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17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Arial"/>
      <family val="2"/>
    </font>
    <font>
      <sz val="11"/>
      <color rgb="FF006100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6" borderId="3" applyNumberFormat="0" applyAlignment="0" applyProtection="0"/>
    <xf numFmtId="0" fontId="36" fillId="28" borderId="1" applyNumberFormat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1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Font="1" applyAlignment="1">
      <alignment/>
    </xf>
    <xf numFmtId="3" fontId="4" fillId="32" borderId="10" xfId="52" applyNumberFormat="1" applyFont="1" applyFill="1" applyBorder="1" applyAlignment="1">
      <alignment wrapText="1"/>
      <protection/>
    </xf>
    <xf numFmtId="3" fontId="4" fillId="33" borderId="10" xfId="52" applyNumberFormat="1" applyFont="1" applyFill="1" applyBorder="1" applyAlignment="1">
      <alignment/>
      <protection/>
    </xf>
    <xf numFmtId="3" fontId="4" fillId="34" borderId="10" xfId="52" applyNumberFormat="1" applyFont="1" applyFill="1" applyBorder="1" applyAlignment="1">
      <alignment/>
      <protection/>
    </xf>
    <xf numFmtId="3" fontId="4" fillId="35" borderId="10" xfId="40" applyNumberFormat="1" applyFont="1" applyFill="1" applyBorder="1" applyAlignment="1">
      <alignment horizontal="right" vertical="center"/>
    </xf>
    <xf numFmtId="49" fontId="5" fillId="35" borderId="10" xfId="44" applyNumberFormat="1" applyFont="1" applyFill="1" applyBorder="1" applyAlignment="1">
      <alignment horizontal="center" vertical="center" wrapText="1"/>
    </xf>
    <xf numFmtId="3" fontId="5" fillId="35" borderId="10" xfId="40" applyNumberFormat="1" applyFont="1" applyFill="1" applyBorder="1" applyAlignment="1">
      <alignment wrapText="1"/>
    </xf>
    <xf numFmtId="3" fontId="4" fillId="34" borderId="10" xfId="52" applyNumberFormat="1" applyFont="1" applyFill="1" applyBorder="1">
      <alignment/>
      <protection/>
    </xf>
    <xf numFmtId="3" fontId="4" fillId="34" borderId="10" xfId="50" applyNumberFormat="1" applyFont="1" applyFill="1" applyBorder="1" applyAlignment="1">
      <alignment/>
    </xf>
    <xf numFmtId="3" fontId="4" fillId="10" borderId="10" xfId="52" applyNumberFormat="1" applyFont="1" applyFill="1" applyBorder="1" applyAlignment="1">
      <alignment vertical="center" wrapText="1"/>
      <protection/>
    </xf>
    <xf numFmtId="3" fontId="4" fillId="10" borderId="10" xfId="52" applyNumberFormat="1" applyFont="1" applyFill="1" applyBorder="1" applyAlignment="1">
      <alignment horizontal="center" vertical="center"/>
      <protection/>
    </xf>
    <xf numFmtId="3" fontId="4" fillId="0" borderId="10" xfId="52" applyNumberFormat="1" applyFont="1" applyFill="1" applyBorder="1">
      <alignment/>
      <protection/>
    </xf>
    <xf numFmtId="3" fontId="4" fillId="14" borderId="10" xfId="52" applyNumberFormat="1" applyFont="1" applyFill="1" applyBorder="1" applyAlignment="1">
      <alignment horizontal="right" vertical="center" wrapText="1"/>
      <protection/>
    </xf>
    <xf numFmtId="49" fontId="2" fillId="35" borderId="10" xfId="52" applyNumberFormat="1" applyFont="1" applyFill="1" applyBorder="1" applyAlignment="1">
      <alignment horizontal="center" vertical="center" wrapText="1"/>
      <protection/>
    </xf>
    <xf numFmtId="49" fontId="3" fillId="35" borderId="10" xfId="52" applyNumberFormat="1" applyFont="1" applyFill="1" applyBorder="1" applyAlignment="1">
      <alignment horizontal="center" vertical="center" wrapText="1"/>
      <protection/>
    </xf>
    <xf numFmtId="49" fontId="2" fillId="0" borderId="10" xfId="52" applyNumberFormat="1" applyFont="1" applyFill="1" applyBorder="1" applyAlignment="1">
      <alignment horizontal="center" vertical="center" wrapText="1"/>
      <protection/>
    </xf>
    <xf numFmtId="3" fontId="2" fillId="10" borderId="10" xfId="52" applyNumberFormat="1" applyFont="1" applyFill="1" applyBorder="1" applyAlignment="1">
      <alignment horizontal="left" vertical="center" wrapText="1"/>
      <protection/>
    </xf>
    <xf numFmtId="3" fontId="2" fillId="34" borderId="10" xfId="52" applyNumberFormat="1" applyFont="1" applyFill="1" applyBorder="1" applyAlignment="1">
      <alignment horizontal="center" vertical="center" wrapText="1"/>
      <protection/>
    </xf>
    <xf numFmtId="3" fontId="2" fillId="35" borderId="10" xfId="52" applyNumberFormat="1" applyFont="1" applyFill="1" applyBorder="1" applyAlignment="1">
      <alignment horizontal="center" vertical="center" wrapText="1"/>
      <protection/>
    </xf>
    <xf numFmtId="3" fontId="2" fillId="35" borderId="10" xfId="52" applyNumberFormat="1" applyFont="1" applyFill="1" applyBorder="1" applyAlignment="1">
      <alignment horizontal="center" vertical="center"/>
      <protection/>
    </xf>
    <xf numFmtId="0" fontId="46" fillId="0" borderId="10" xfId="52" applyFont="1" applyBorder="1" applyAlignment="1">
      <alignment horizontal="center" vertical="center" wrapText="1"/>
      <protection/>
    </xf>
    <xf numFmtId="3" fontId="2" fillId="32" borderId="10" xfId="52" applyNumberFormat="1" applyFont="1" applyFill="1" applyBorder="1" applyAlignment="1">
      <alignment horizontal="center" vertical="center" wrapText="1"/>
      <protection/>
    </xf>
    <xf numFmtId="3" fontId="2" fillId="32" borderId="10" xfId="52" applyNumberFormat="1" applyFont="1" applyFill="1" applyBorder="1" applyAlignment="1">
      <alignment horizontal="left" wrapText="1"/>
      <protection/>
    </xf>
    <xf numFmtId="3" fontId="2" fillId="14" borderId="10" xfId="52" applyNumberFormat="1" applyFont="1" applyFill="1" applyBorder="1" applyAlignment="1">
      <alignment horizontal="center" vertical="center" wrapText="1"/>
      <protection/>
    </xf>
    <xf numFmtId="3" fontId="2" fillId="14" borderId="10" xfId="52" applyNumberFormat="1" applyFont="1" applyFill="1" applyBorder="1" applyAlignment="1">
      <alignment horizontal="left" vertical="center" wrapText="1"/>
      <protection/>
    </xf>
    <xf numFmtId="3" fontId="2" fillId="10" borderId="10" xfId="52" applyNumberFormat="1" applyFont="1" applyFill="1" applyBorder="1" applyAlignment="1">
      <alignment horizontal="center" vertical="center" wrapText="1"/>
      <protection/>
    </xf>
    <xf numFmtId="3" fontId="2" fillId="10" borderId="10" xfId="52" applyNumberFormat="1" applyFont="1" applyFill="1" applyBorder="1" applyAlignment="1">
      <alignment vertical="center" wrapText="1"/>
      <protection/>
    </xf>
    <xf numFmtId="3" fontId="2" fillId="10" borderId="10" xfId="52" applyNumberFormat="1" applyFont="1" applyFill="1" applyBorder="1" applyAlignment="1">
      <alignment horizontal="center" vertical="center"/>
      <protection/>
    </xf>
    <xf numFmtId="49" fontId="2" fillId="34" borderId="10" xfId="52" applyNumberFormat="1" applyFont="1" applyFill="1" applyBorder="1" applyAlignment="1">
      <alignment horizontal="center" vertical="center" wrapText="1"/>
      <protection/>
    </xf>
    <xf numFmtId="49" fontId="0" fillId="0" borderId="0" xfId="0" applyNumberFormat="1" applyFont="1" applyAlignment="1">
      <alignment wrapText="1"/>
    </xf>
    <xf numFmtId="0" fontId="1" fillId="0" borderId="0" xfId="0" applyFont="1" applyAlignment="1">
      <alignment/>
    </xf>
    <xf numFmtId="0" fontId="2" fillId="34" borderId="10" xfId="52" applyFont="1" applyFill="1" applyBorder="1" applyAlignment="1">
      <alignment horizontal="left" wrapText="1"/>
      <protection/>
    </xf>
    <xf numFmtId="3" fontId="4" fillId="35" borderId="10" xfId="52" applyNumberFormat="1" applyFont="1" applyFill="1" applyBorder="1" applyAlignment="1">
      <alignment horizontal="left" wrapText="1"/>
      <protection/>
    </xf>
    <xf numFmtId="3" fontId="4" fillId="35" borderId="10" xfId="52" applyNumberFormat="1" applyFont="1" applyFill="1" applyBorder="1" applyAlignment="1">
      <alignment horizontal="left" vertical="center" wrapText="1"/>
      <protection/>
    </xf>
    <xf numFmtId="3" fontId="5" fillId="35" borderId="10" xfId="40" applyNumberFormat="1" applyFont="1" applyFill="1" applyBorder="1" applyAlignment="1">
      <alignment horizontal="left" wrapText="1"/>
    </xf>
    <xf numFmtId="0" fontId="5" fillId="35" borderId="10" xfId="40" applyFont="1" applyFill="1" applyBorder="1" applyAlignment="1">
      <alignment horizontal="left" wrapText="1"/>
    </xf>
    <xf numFmtId="0" fontId="5" fillId="35" borderId="10" xfId="40" applyFont="1" applyFill="1" applyBorder="1" applyAlignment="1">
      <alignment horizontal="left" vertical="center" wrapText="1"/>
    </xf>
    <xf numFmtId="3" fontId="5" fillId="0" borderId="10" xfId="52" applyNumberFormat="1" applyFont="1" applyBorder="1" applyAlignment="1">
      <alignment horizontal="left" wrapText="1"/>
      <protection/>
    </xf>
    <xf numFmtId="3" fontId="4" fillId="10" borderId="10" xfId="52" applyNumberFormat="1" applyFont="1" applyFill="1" applyBorder="1" applyAlignment="1">
      <alignment horizontal="left" vertical="center" wrapText="1"/>
      <protection/>
    </xf>
    <xf numFmtId="0" fontId="2" fillId="34" borderId="10" xfId="52" applyFont="1" applyFill="1" applyBorder="1" applyAlignment="1">
      <alignment horizontal="left" vertical="center" wrapText="1"/>
      <protection/>
    </xf>
    <xf numFmtId="3" fontId="4" fillId="0" borderId="10" xfId="52" applyNumberFormat="1" applyFont="1" applyFill="1" applyBorder="1" applyAlignment="1">
      <alignment horizontal="left" wrapText="1"/>
      <protection/>
    </xf>
    <xf numFmtId="3" fontId="4" fillId="0" borderId="10" xfId="40" applyNumberFormat="1" applyFont="1" applyFill="1" applyBorder="1" applyAlignment="1">
      <alignment horizontal="left" wrapText="1"/>
    </xf>
    <xf numFmtId="4" fontId="2" fillId="34" borderId="10" xfId="52" applyNumberFormat="1" applyFont="1" applyFill="1" applyBorder="1" applyAlignment="1">
      <alignment horizontal="left" wrapText="1"/>
      <protection/>
    </xf>
    <xf numFmtId="3" fontId="5" fillId="0" borderId="10" xfId="44" applyNumberFormat="1" applyFont="1" applyFill="1" applyBorder="1" applyAlignment="1">
      <alignment horizontal="left" wrapText="1"/>
    </xf>
    <xf numFmtId="0" fontId="0" fillId="0" borderId="0" xfId="0" applyFont="1" applyAlignment="1">
      <alignment horizontal="right"/>
    </xf>
    <xf numFmtId="0" fontId="1" fillId="35" borderId="0" xfId="0" applyFont="1" applyFill="1" applyAlignment="1">
      <alignment/>
    </xf>
    <xf numFmtId="3" fontId="47" fillId="35" borderId="10" xfId="40" applyNumberFormat="1" applyFont="1" applyFill="1" applyBorder="1" applyAlignment="1">
      <alignment wrapText="1"/>
    </xf>
    <xf numFmtId="3" fontId="4" fillId="35" borderId="10" xfId="39" applyNumberFormat="1" applyFont="1" applyFill="1" applyBorder="1" applyAlignment="1">
      <alignment wrapText="1"/>
    </xf>
    <xf numFmtId="3" fontId="4" fillId="35" borderId="10" xfId="40" applyNumberFormat="1" applyFont="1" applyFill="1" applyBorder="1" applyAlignment="1">
      <alignment wrapText="1"/>
    </xf>
    <xf numFmtId="3" fontId="5" fillId="0" borderId="10" xfId="40" applyNumberFormat="1" applyFont="1" applyFill="1" applyBorder="1" applyAlignment="1">
      <alignment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Bun 2" xfId="40"/>
    <cellStyle name="Calcul" xfId="41"/>
    <cellStyle name="Celulă legată" xfId="42"/>
    <cellStyle name="Eronat" xfId="43"/>
    <cellStyle name="Eronat 2" xfId="44"/>
    <cellStyle name="Hyperlink" xfId="45"/>
    <cellStyle name="Followed Hyperlink" xfId="46"/>
    <cellStyle name="Ieșire" xfId="47"/>
    <cellStyle name="Intrare" xfId="48"/>
    <cellStyle name="Neutru" xfId="49"/>
    <cellStyle name="Neutru 2" xfId="50"/>
    <cellStyle name="Normal 2" xfId="51"/>
    <cellStyle name="Normal 3" xfId="52"/>
    <cellStyle name="Notă" xfId="53"/>
    <cellStyle name="Percent" xfId="54"/>
    <cellStyle name="Currency" xfId="55"/>
    <cellStyle name="Currency [0]" xfId="56"/>
    <cellStyle name="Text avertisment" xfId="57"/>
    <cellStyle name="Text explicativ" xfId="58"/>
    <cellStyle name="Titlu" xfId="59"/>
    <cellStyle name="Titlu 1" xfId="60"/>
    <cellStyle name="Titlu 2" xfId="61"/>
    <cellStyle name="Titlu 3" xfId="62"/>
    <cellStyle name="Titlu 4" xfId="63"/>
    <cellStyle name="Total" xfId="64"/>
    <cellStyle name="Verificare celulă" xfId="65"/>
    <cellStyle name="Comma" xfId="66"/>
    <cellStyle name="Comma [0]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E96"/>
  <sheetViews>
    <sheetView tabSelected="1" view="pageLayout" workbookViewId="0" topLeftCell="A1">
      <selection activeCell="I8" sqref="I8"/>
    </sheetView>
  </sheetViews>
  <sheetFormatPr defaultColWidth="9.140625" defaultRowHeight="12.75"/>
  <cols>
    <col min="1" max="1" width="6.140625" style="0" customWidth="1"/>
    <col min="2" max="2" width="64.28125" style="0" customWidth="1"/>
    <col min="3" max="3" width="13.00390625" style="0" customWidth="1"/>
    <col min="4" max="4" width="11.00390625" style="0" customWidth="1"/>
    <col min="5" max="5" width="13.8515625" style="0" customWidth="1"/>
  </cols>
  <sheetData>
    <row r="1" spans="1:5" ht="33.75" customHeight="1">
      <c r="A1" s="51" t="s">
        <v>131</v>
      </c>
      <c r="B1" s="51"/>
      <c r="C1" s="51"/>
      <c r="D1" s="52"/>
      <c r="E1" s="52"/>
    </row>
    <row r="2" spans="3:5" ht="12.75">
      <c r="C2" s="45"/>
      <c r="D2" s="45"/>
      <c r="E2" s="45" t="s">
        <v>0</v>
      </c>
    </row>
    <row r="3" spans="1:5" ht="45">
      <c r="A3" s="19" t="s">
        <v>1</v>
      </c>
      <c r="B3" s="20" t="s">
        <v>2</v>
      </c>
      <c r="C3" s="21" t="s">
        <v>130</v>
      </c>
      <c r="D3" s="21" t="s">
        <v>142</v>
      </c>
      <c r="E3" s="21" t="s">
        <v>143</v>
      </c>
    </row>
    <row r="4" spans="1:5" s="31" customFormat="1" ht="15">
      <c r="A4" s="22" t="s">
        <v>3</v>
      </c>
      <c r="B4" s="23" t="s">
        <v>4</v>
      </c>
      <c r="C4" s="2">
        <f>C5+C57</f>
        <v>101137000</v>
      </c>
      <c r="D4" s="2">
        <f>D5+D57</f>
        <v>0</v>
      </c>
      <c r="E4" s="2">
        <f>E5+E57</f>
        <v>101137000</v>
      </c>
    </row>
    <row r="5" spans="1:5" s="31" customFormat="1" ht="34.5" customHeight="1">
      <c r="A5" s="24" t="s">
        <v>5</v>
      </c>
      <c r="B5" s="25" t="s">
        <v>6</v>
      </c>
      <c r="C5" s="3">
        <f>C6+C22+C29+C34</f>
        <v>49087000</v>
      </c>
      <c r="D5" s="3">
        <f>D6+D22+D29+D34</f>
        <v>0</v>
      </c>
      <c r="E5" s="3">
        <f>E6+E22+E29+E34</f>
        <v>49087000</v>
      </c>
    </row>
    <row r="6" spans="1:5" s="31" customFormat="1" ht="30">
      <c r="A6" s="26" t="s">
        <v>7</v>
      </c>
      <c r="B6" s="17" t="s">
        <v>8</v>
      </c>
      <c r="C6" s="27">
        <f>C7+C17+C20</f>
        <v>1638000</v>
      </c>
      <c r="D6" s="27">
        <f>D7+D17+D20</f>
        <v>0</v>
      </c>
      <c r="E6" s="27">
        <f>E7+E17+E20</f>
        <v>1638000</v>
      </c>
    </row>
    <row r="7" spans="1:5" s="31" customFormat="1" ht="15">
      <c r="A7" s="18">
        <v>1</v>
      </c>
      <c r="B7" s="32" t="s">
        <v>92</v>
      </c>
      <c r="C7" s="4">
        <f>C8+C9+C10+C16</f>
        <v>1117500</v>
      </c>
      <c r="D7" s="4">
        <f>D8+D9+D10+D16</f>
        <v>0</v>
      </c>
      <c r="E7" s="4">
        <f>E8+E9+E10+E16</f>
        <v>1117500</v>
      </c>
    </row>
    <row r="8" spans="1:5" s="46" customFormat="1" ht="15">
      <c r="A8" s="14" t="s">
        <v>9</v>
      </c>
      <c r="B8" s="34" t="s">
        <v>10</v>
      </c>
      <c r="C8" s="5">
        <v>428000</v>
      </c>
      <c r="D8" s="5"/>
      <c r="E8" s="5">
        <f>C8+D8</f>
        <v>428000</v>
      </c>
    </row>
    <row r="9" spans="1:5" s="46" customFormat="1" ht="15">
      <c r="A9" s="14" t="s">
        <v>11</v>
      </c>
      <c r="B9" s="34" t="s">
        <v>59</v>
      </c>
      <c r="C9" s="5">
        <v>635000</v>
      </c>
      <c r="D9" s="5"/>
      <c r="E9" s="5">
        <f>C9+D9</f>
        <v>635000</v>
      </c>
    </row>
    <row r="10" spans="1:5" s="46" customFormat="1" ht="30">
      <c r="A10" s="14" t="s">
        <v>13</v>
      </c>
      <c r="B10" s="34" t="s">
        <v>12</v>
      </c>
      <c r="C10" s="5">
        <f>SUM(C11:C15)</f>
        <v>24500</v>
      </c>
      <c r="D10" s="5">
        <f>SUM(D11:D15)</f>
        <v>0</v>
      </c>
      <c r="E10" s="5">
        <f>SUM(E11:E15)</f>
        <v>24500</v>
      </c>
    </row>
    <row r="11" spans="1:5" ht="48" customHeight="1">
      <c r="A11" s="6" t="s">
        <v>70</v>
      </c>
      <c r="B11" s="35" t="s">
        <v>63</v>
      </c>
      <c r="C11" s="47">
        <v>6000</v>
      </c>
      <c r="D11" s="47"/>
      <c r="E11" s="47">
        <f aca="true" t="shared" si="0" ref="E11:E16">C11+D11</f>
        <v>6000</v>
      </c>
    </row>
    <row r="12" spans="1:5" ht="42.75">
      <c r="A12" s="6" t="s">
        <v>71</v>
      </c>
      <c r="B12" s="35" t="s">
        <v>64</v>
      </c>
      <c r="C12" s="47">
        <v>11000</v>
      </c>
      <c r="D12" s="47"/>
      <c r="E12" s="47">
        <f t="shared" si="0"/>
        <v>11000</v>
      </c>
    </row>
    <row r="13" spans="1:5" ht="42.75">
      <c r="A13" s="6" t="s">
        <v>72</v>
      </c>
      <c r="B13" s="36" t="s">
        <v>66</v>
      </c>
      <c r="C13" s="7">
        <v>2500</v>
      </c>
      <c r="D13" s="7"/>
      <c r="E13" s="7">
        <f t="shared" si="0"/>
        <v>2500</v>
      </c>
    </row>
    <row r="14" spans="1:5" ht="42.75">
      <c r="A14" s="6" t="s">
        <v>73</v>
      </c>
      <c r="B14" s="37" t="s">
        <v>68</v>
      </c>
      <c r="C14" s="7">
        <v>3000</v>
      </c>
      <c r="D14" s="7"/>
      <c r="E14" s="7">
        <f t="shared" si="0"/>
        <v>3000</v>
      </c>
    </row>
    <row r="15" spans="1:5" ht="28.5">
      <c r="A15" s="6" t="s">
        <v>93</v>
      </c>
      <c r="B15" s="37" t="s">
        <v>94</v>
      </c>
      <c r="C15" s="7">
        <v>2000</v>
      </c>
      <c r="D15" s="7"/>
      <c r="E15" s="7">
        <f t="shared" si="0"/>
        <v>2000</v>
      </c>
    </row>
    <row r="16" spans="1:5" s="46" customFormat="1" ht="30">
      <c r="A16" s="14" t="s">
        <v>40</v>
      </c>
      <c r="B16" s="34" t="s">
        <v>14</v>
      </c>
      <c r="C16" s="5">
        <v>30000</v>
      </c>
      <c r="D16" s="5"/>
      <c r="E16" s="5">
        <f t="shared" si="0"/>
        <v>30000</v>
      </c>
    </row>
    <row r="17" spans="1:5" s="31" customFormat="1" ht="30">
      <c r="A17" s="18">
        <v>2</v>
      </c>
      <c r="B17" s="32" t="s">
        <v>139</v>
      </c>
      <c r="C17" s="8">
        <f>C18+C19</f>
        <v>470500</v>
      </c>
      <c r="D17" s="8">
        <f>D18+D19</f>
        <v>0</v>
      </c>
      <c r="E17" s="8">
        <f>E18+E19</f>
        <v>470500</v>
      </c>
    </row>
    <row r="18" spans="1:5" ht="14.25">
      <c r="A18" s="15" t="s">
        <v>15</v>
      </c>
      <c r="B18" s="38" t="s">
        <v>16</v>
      </c>
      <c r="C18" s="7">
        <v>70000</v>
      </c>
      <c r="D18" s="7"/>
      <c r="E18" s="7">
        <f>C18+D18</f>
        <v>70000</v>
      </c>
    </row>
    <row r="19" spans="1:5" ht="14.25">
      <c r="A19" s="15" t="s">
        <v>17</v>
      </c>
      <c r="B19" s="38" t="s">
        <v>18</v>
      </c>
      <c r="C19" s="7">
        <v>400500</v>
      </c>
      <c r="D19" s="7"/>
      <c r="E19" s="7">
        <f>C19+D19</f>
        <v>400500</v>
      </c>
    </row>
    <row r="20" spans="1:5" s="31" customFormat="1" ht="45">
      <c r="A20" s="18">
        <v>3</v>
      </c>
      <c r="B20" s="32" t="s">
        <v>19</v>
      </c>
      <c r="C20" s="9">
        <f>SUM(C21)</f>
        <v>50000</v>
      </c>
      <c r="D20" s="9">
        <f>SUM(D21)</f>
        <v>0</v>
      </c>
      <c r="E20" s="9">
        <f>SUM(E21)</f>
        <v>50000</v>
      </c>
    </row>
    <row r="21" spans="1:5" ht="14.25">
      <c r="A21" s="15" t="s">
        <v>20</v>
      </c>
      <c r="B21" s="38" t="s">
        <v>21</v>
      </c>
      <c r="C21" s="7">
        <v>50000</v>
      </c>
      <c r="D21" s="7"/>
      <c r="E21" s="7">
        <f>C21+D21</f>
        <v>50000</v>
      </c>
    </row>
    <row r="22" spans="1:5" s="31" customFormat="1" ht="30">
      <c r="A22" s="28" t="s">
        <v>22</v>
      </c>
      <c r="B22" s="39" t="s">
        <v>23</v>
      </c>
      <c r="C22" s="10">
        <f>C23+C28</f>
        <v>10400000</v>
      </c>
      <c r="D22" s="10">
        <f>D23+D28</f>
        <v>0</v>
      </c>
      <c r="E22" s="10">
        <f>E23+E28</f>
        <v>10400000</v>
      </c>
    </row>
    <row r="23" spans="1:5" s="31" customFormat="1" ht="15">
      <c r="A23" s="18">
        <v>1</v>
      </c>
      <c r="B23" s="40" t="s">
        <v>74</v>
      </c>
      <c r="C23" s="8">
        <f>C24+C25+C26+C27</f>
        <v>2650000</v>
      </c>
      <c r="D23" s="8">
        <f>D24+D25+D26+D27</f>
        <v>0</v>
      </c>
      <c r="E23" s="8">
        <f>E24+E25+E26+E27</f>
        <v>2650000</v>
      </c>
    </row>
    <row r="24" spans="1:5" ht="14.25">
      <c r="A24" s="15" t="s">
        <v>9</v>
      </c>
      <c r="B24" s="38" t="s">
        <v>24</v>
      </c>
      <c r="C24" s="7">
        <v>920000</v>
      </c>
      <c r="D24" s="7"/>
      <c r="E24" s="7">
        <f>C24+D24</f>
        <v>920000</v>
      </c>
    </row>
    <row r="25" spans="1:5" ht="14.25">
      <c r="A25" s="15" t="s">
        <v>11</v>
      </c>
      <c r="B25" s="38" t="s">
        <v>25</v>
      </c>
      <c r="C25" s="7">
        <v>630000</v>
      </c>
      <c r="D25" s="7"/>
      <c r="E25" s="7">
        <f>C25+D25</f>
        <v>630000</v>
      </c>
    </row>
    <row r="26" spans="1:5" ht="71.25">
      <c r="A26" s="15" t="s">
        <v>13</v>
      </c>
      <c r="B26" s="38" t="s">
        <v>91</v>
      </c>
      <c r="C26" s="7">
        <v>700000</v>
      </c>
      <c r="D26" s="7"/>
      <c r="E26" s="7">
        <f>C26+D26</f>
        <v>700000</v>
      </c>
    </row>
    <row r="27" spans="1:5" ht="28.5">
      <c r="A27" s="15" t="s">
        <v>40</v>
      </c>
      <c r="B27" s="38" t="s">
        <v>95</v>
      </c>
      <c r="C27" s="7">
        <v>400000</v>
      </c>
      <c r="D27" s="7"/>
      <c r="E27" s="7">
        <f>C27+D27</f>
        <v>400000</v>
      </c>
    </row>
    <row r="28" spans="1:5" s="31" customFormat="1" ht="15">
      <c r="A28" s="18" t="s">
        <v>26</v>
      </c>
      <c r="B28" s="40" t="s">
        <v>27</v>
      </c>
      <c r="C28" s="8">
        <v>7750000</v>
      </c>
      <c r="D28" s="8"/>
      <c r="E28" s="8">
        <f>C28+D28</f>
        <v>7750000</v>
      </c>
    </row>
    <row r="29" spans="1:5" s="31" customFormat="1" ht="30">
      <c r="A29" s="28" t="s">
        <v>28</v>
      </c>
      <c r="B29" s="39" t="s">
        <v>29</v>
      </c>
      <c r="C29" s="10">
        <f>C30+C31+C32</f>
        <v>14654000</v>
      </c>
      <c r="D29" s="10">
        <f>D30+D31+D32</f>
        <v>0</v>
      </c>
      <c r="E29" s="10">
        <f>E30+E31+E32</f>
        <v>14654000</v>
      </c>
    </row>
    <row r="30" spans="1:5" s="31" customFormat="1" ht="15">
      <c r="A30" s="16">
        <v>1</v>
      </c>
      <c r="B30" s="41" t="s">
        <v>30</v>
      </c>
      <c r="C30" s="48">
        <v>14000000</v>
      </c>
      <c r="D30" s="48"/>
      <c r="E30" s="48">
        <f>C30+D30</f>
        <v>14000000</v>
      </c>
    </row>
    <row r="31" spans="1:5" s="46" customFormat="1" ht="30">
      <c r="A31" s="14">
        <v>2</v>
      </c>
      <c r="B31" s="33" t="s">
        <v>31</v>
      </c>
      <c r="C31" s="48">
        <v>454000</v>
      </c>
      <c r="D31" s="48">
        <v>-83500</v>
      </c>
      <c r="E31" s="48">
        <f>C31+D31</f>
        <v>370500</v>
      </c>
    </row>
    <row r="32" spans="1:5" s="31" customFormat="1" ht="30">
      <c r="A32" s="16">
        <v>3</v>
      </c>
      <c r="B32" s="41" t="s">
        <v>32</v>
      </c>
      <c r="C32" s="49">
        <f>SUM(C33)</f>
        <v>200000</v>
      </c>
      <c r="D32" s="49">
        <f>SUM(D33)</f>
        <v>83500</v>
      </c>
      <c r="E32" s="49">
        <f>SUM(E33)</f>
        <v>283500</v>
      </c>
    </row>
    <row r="33" spans="1:5" ht="28.5">
      <c r="A33" s="15" t="s">
        <v>20</v>
      </c>
      <c r="B33" s="38" t="s">
        <v>96</v>
      </c>
      <c r="C33" s="7">
        <v>200000</v>
      </c>
      <c r="D33" s="7">
        <v>83500</v>
      </c>
      <c r="E33" s="7">
        <f>C33+D33</f>
        <v>283500</v>
      </c>
    </row>
    <row r="34" spans="1:5" s="31" customFormat="1" ht="15">
      <c r="A34" s="11" t="s">
        <v>33</v>
      </c>
      <c r="B34" s="39" t="s">
        <v>97</v>
      </c>
      <c r="C34" s="10">
        <f>C35+C51</f>
        <v>22395000</v>
      </c>
      <c r="D34" s="10">
        <f>D35+D51</f>
        <v>0</v>
      </c>
      <c r="E34" s="10">
        <f>E35+E51</f>
        <v>22395000</v>
      </c>
    </row>
    <row r="35" spans="1:5" s="31" customFormat="1" ht="15">
      <c r="A35" s="16" t="s">
        <v>34</v>
      </c>
      <c r="B35" s="42" t="s">
        <v>98</v>
      </c>
      <c r="C35" s="12">
        <f>C36+C37+C38+C39+C40+C41+C42+C43+C44+C45+C46+C47+C48+C49+C50</f>
        <v>4245000</v>
      </c>
      <c r="D35" s="12">
        <f>D36+D37+D38+D39+D40+D41+D42+D43+D44+D45+D46+D47+D48+D49+D50</f>
        <v>0</v>
      </c>
      <c r="E35" s="12">
        <f>E36+E37+E38+E39+E40+E41+E42+E43+E44+E45+E46+E47+E48+E49+E50</f>
        <v>4245000</v>
      </c>
    </row>
    <row r="36" spans="1:5" ht="42.75">
      <c r="A36" s="15" t="s">
        <v>9</v>
      </c>
      <c r="B36" s="38" t="s">
        <v>35</v>
      </c>
      <c r="C36" s="7">
        <v>400000</v>
      </c>
      <c r="D36" s="7"/>
      <c r="E36" s="7">
        <f aca="true" t="shared" si="1" ref="E36:E50">C36+D36</f>
        <v>400000</v>
      </c>
    </row>
    <row r="37" spans="1:5" ht="14.25">
      <c r="A37" s="15" t="s">
        <v>11</v>
      </c>
      <c r="B37" s="38" t="s">
        <v>60</v>
      </c>
      <c r="C37" s="7">
        <v>300000</v>
      </c>
      <c r="D37" s="7"/>
      <c r="E37" s="7">
        <f t="shared" si="1"/>
        <v>300000</v>
      </c>
    </row>
    <row r="38" spans="1:5" ht="28.5">
      <c r="A38" s="15" t="s">
        <v>13</v>
      </c>
      <c r="B38" s="38" t="s">
        <v>99</v>
      </c>
      <c r="C38" s="7">
        <v>60000</v>
      </c>
      <c r="D38" s="7"/>
      <c r="E38" s="7">
        <f t="shared" si="1"/>
        <v>60000</v>
      </c>
    </row>
    <row r="39" spans="1:5" ht="28.5">
      <c r="A39" s="15" t="s">
        <v>40</v>
      </c>
      <c r="B39" s="38" t="s">
        <v>100</v>
      </c>
      <c r="C39" s="7">
        <v>80000</v>
      </c>
      <c r="D39" s="7"/>
      <c r="E39" s="7">
        <f t="shared" si="1"/>
        <v>80000</v>
      </c>
    </row>
    <row r="40" spans="1:5" ht="42.75">
      <c r="A40" s="15" t="s">
        <v>41</v>
      </c>
      <c r="B40" s="38" t="s">
        <v>101</v>
      </c>
      <c r="C40" s="7">
        <v>60000</v>
      </c>
      <c r="D40" s="7"/>
      <c r="E40" s="7">
        <f t="shared" si="1"/>
        <v>60000</v>
      </c>
    </row>
    <row r="41" spans="1:5" ht="14.25">
      <c r="A41" s="15" t="s">
        <v>42</v>
      </c>
      <c r="B41" s="38" t="s">
        <v>102</v>
      </c>
      <c r="C41" s="7">
        <v>25000</v>
      </c>
      <c r="D41" s="7"/>
      <c r="E41" s="7">
        <f t="shared" si="1"/>
        <v>25000</v>
      </c>
    </row>
    <row r="42" spans="1:5" ht="14.25">
      <c r="A42" s="15" t="s">
        <v>43</v>
      </c>
      <c r="B42" s="38" t="s">
        <v>103</v>
      </c>
      <c r="C42" s="7">
        <v>30000</v>
      </c>
      <c r="D42" s="7"/>
      <c r="E42" s="7">
        <f t="shared" si="1"/>
        <v>30000</v>
      </c>
    </row>
    <row r="43" spans="1:5" ht="14.25">
      <c r="A43" s="15" t="s">
        <v>44</v>
      </c>
      <c r="B43" s="38" t="s">
        <v>104</v>
      </c>
      <c r="C43" s="7">
        <v>30000</v>
      </c>
      <c r="D43" s="7"/>
      <c r="E43" s="7">
        <f t="shared" si="1"/>
        <v>30000</v>
      </c>
    </row>
    <row r="44" spans="1:5" ht="14.25">
      <c r="A44" s="15" t="s">
        <v>45</v>
      </c>
      <c r="B44" s="38" t="s">
        <v>105</v>
      </c>
      <c r="C44" s="7">
        <v>30000</v>
      </c>
      <c r="D44" s="7"/>
      <c r="E44" s="7">
        <f t="shared" si="1"/>
        <v>30000</v>
      </c>
    </row>
    <row r="45" spans="1:5" ht="14.25">
      <c r="A45" s="15" t="s">
        <v>81</v>
      </c>
      <c r="B45" s="38" t="s">
        <v>106</v>
      </c>
      <c r="C45" s="7">
        <v>30000</v>
      </c>
      <c r="D45" s="7"/>
      <c r="E45" s="7">
        <f t="shared" si="1"/>
        <v>30000</v>
      </c>
    </row>
    <row r="46" spans="1:5" ht="28.5">
      <c r="A46" s="15" t="s">
        <v>82</v>
      </c>
      <c r="B46" s="38" t="s">
        <v>144</v>
      </c>
      <c r="C46" s="7">
        <v>100000</v>
      </c>
      <c r="D46" s="7"/>
      <c r="E46" s="7">
        <f t="shared" si="1"/>
        <v>100000</v>
      </c>
    </row>
    <row r="47" spans="1:5" ht="14.25">
      <c r="A47" s="15" t="s">
        <v>83</v>
      </c>
      <c r="B47" s="38" t="s">
        <v>127</v>
      </c>
      <c r="C47" s="7">
        <v>100000</v>
      </c>
      <c r="D47" s="7"/>
      <c r="E47" s="7">
        <f t="shared" si="1"/>
        <v>100000</v>
      </c>
    </row>
    <row r="48" spans="1:5" ht="28.5">
      <c r="A48" s="15" t="s">
        <v>84</v>
      </c>
      <c r="B48" s="38" t="s">
        <v>118</v>
      </c>
      <c r="C48" s="7">
        <v>1000000</v>
      </c>
      <c r="D48" s="7"/>
      <c r="E48" s="7">
        <f t="shared" si="1"/>
        <v>1000000</v>
      </c>
    </row>
    <row r="49" spans="1:5" ht="28.5">
      <c r="A49" s="15" t="s">
        <v>107</v>
      </c>
      <c r="B49" s="38" t="s">
        <v>119</v>
      </c>
      <c r="C49" s="7">
        <v>1000000</v>
      </c>
      <c r="D49" s="7"/>
      <c r="E49" s="7">
        <f t="shared" si="1"/>
        <v>1000000</v>
      </c>
    </row>
    <row r="50" spans="1:5" ht="42.75">
      <c r="A50" s="15" t="s">
        <v>114</v>
      </c>
      <c r="B50" s="38" t="s">
        <v>120</v>
      </c>
      <c r="C50" s="7">
        <v>1000000</v>
      </c>
      <c r="D50" s="7"/>
      <c r="E50" s="7">
        <f t="shared" si="1"/>
        <v>1000000</v>
      </c>
    </row>
    <row r="51" spans="1:5" s="31" customFormat="1" ht="15">
      <c r="A51" s="16" t="s">
        <v>26</v>
      </c>
      <c r="B51" s="42" t="s">
        <v>61</v>
      </c>
      <c r="C51" s="12">
        <f>SUM(C52:C56)</f>
        <v>18150000</v>
      </c>
      <c r="D51" s="12">
        <f>SUM(D52:D56)</f>
        <v>0</v>
      </c>
      <c r="E51" s="12">
        <f>SUM(E52:E56)</f>
        <v>18150000</v>
      </c>
    </row>
    <row r="52" spans="1:5" ht="28.5">
      <c r="A52" s="15" t="s">
        <v>15</v>
      </c>
      <c r="B52" s="38" t="s">
        <v>62</v>
      </c>
      <c r="C52" s="7">
        <v>3000000</v>
      </c>
      <c r="D52" s="7"/>
      <c r="E52" s="7">
        <f>C52+D52</f>
        <v>3000000</v>
      </c>
    </row>
    <row r="53" spans="1:5" ht="28.5">
      <c r="A53" s="15" t="s">
        <v>17</v>
      </c>
      <c r="B53" s="38" t="s">
        <v>65</v>
      </c>
      <c r="C53" s="50">
        <v>5000000</v>
      </c>
      <c r="D53" s="50"/>
      <c r="E53" s="50">
        <f>C53+D53</f>
        <v>5000000</v>
      </c>
    </row>
    <row r="54" spans="1:5" ht="28.5">
      <c r="A54" s="15" t="s">
        <v>36</v>
      </c>
      <c r="B54" s="38" t="s">
        <v>67</v>
      </c>
      <c r="C54" s="7">
        <v>5000000</v>
      </c>
      <c r="D54" s="7"/>
      <c r="E54" s="7">
        <f>C54+D54</f>
        <v>5000000</v>
      </c>
    </row>
    <row r="55" spans="1:5" ht="28.5">
      <c r="A55" s="15" t="s">
        <v>108</v>
      </c>
      <c r="B55" s="38" t="s">
        <v>109</v>
      </c>
      <c r="C55" s="7">
        <v>5000000</v>
      </c>
      <c r="D55" s="7"/>
      <c r="E55" s="7">
        <f>C55+D55</f>
        <v>5000000</v>
      </c>
    </row>
    <row r="56" spans="1:5" ht="14.25">
      <c r="A56" s="15" t="s">
        <v>110</v>
      </c>
      <c r="B56" s="38" t="s">
        <v>69</v>
      </c>
      <c r="C56" s="7">
        <v>150000</v>
      </c>
      <c r="D56" s="7"/>
      <c r="E56" s="7">
        <f>C56+D56</f>
        <v>150000</v>
      </c>
    </row>
    <row r="57" spans="1:5" s="31" customFormat="1" ht="30">
      <c r="A57" s="24" t="s">
        <v>37</v>
      </c>
      <c r="B57" s="25" t="s">
        <v>138</v>
      </c>
      <c r="C57" s="13">
        <f>C58</f>
        <v>52050000</v>
      </c>
      <c r="D57" s="13">
        <f>D58</f>
        <v>0</v>
      </c>
      <c r="E57" s="13">
        <f>E58</f>
        <v>52050000</v>
      </c>
    </row>
    <row r="58" spans="1:5" s="31" customFormat="1" ht="15">
      <c r="A58" s="11" t="s">
        <v>38</v>
      </c>
      <c r="B58" s="39" t="s">
        <v>140</v>
      </c>
      <c r="C58" s="10">
        <f>C59+C75+C79+C81+C86+C89</f>
        <v>52050000</v>
      </c>
      <c r="D58" s="10">
        <f>D59+D75+D79+D81+D86+D89</f>
        <v>0</v>
      </c>
      <c r="E58" s="10">
        <f>E59+E75+E79+E81+E86+E89</f>
        <v>52050000</v>
      </c>
    </row>
    <row r="59" spans="1:5" s="31" customFormat="1" ht="60">
      <c r="A59" s="29" t="s">
        <v>34</v>
      </c>
      <c r="B59" s="43" t="s">
        <v>89</v>
      </c>
      <c r="C59" s="8">
        <f>SUM(C60:C74)</f>
        <v>1703000</v>
      </c>
      <c r="D59" s="8">
        <f>SUM(D60:D74)</f>
        <v>0</v>
      </c>
      <c r="E59" s="8">
        <f>SUM(E60:E74)</f>
        <v>1703000</v>
      </c>
    </row>
    <row r="60" spans="1:5" ht="28.5">
      <c r="A60" s="15" t="s">
        <v>9</v>
      </c>
      <c r="B60" s="44" t="s">
        <v>111</v>
      </c>
      <c r="C60" s="7">
        <v>150000</v>
      </c>
      <c r="D60" s="7"/>
      <c r="E60" s="7">
        <f aca="true" t="shared" si="2" ref="E60:E74">C60+D60</f>
        <v>150000</v>
      </c>
    </row>
    <row r="61" spans="1:5" ht="28.5">
      <c r="A61" s="15" t="s">
        <v>11</v>
      </c>
      <c r="B61" s="44" t="s">
        <v>39</v>
      </c>
      <c r="C61" s="7">
        <v>182000</v>
      </c>
      <c r="D61" s="7"/>
      <c r="E61" s="7">
        <f t="shared" si="2"/>
        <v>182000</v>
      </c>
    </row>
    <row r="62" spans="1:5" ht="42.75">
      <c r="A62" s="15" t="s">
        <v>13</v>
      </c>
      <c r="B62" s="44" t="s">
        <v>46</v>
      </c>
      <c r="C62" s="7">
        <v>250000</v>
      </c>
      <c r="D62" s="7"/>
      <c r="E62" s="7">
        <f t="shared" si="2"/>
        <v>250000</v>
      </c>
    </row>
    <row r="63" spans="1:5" ht="14.25">
      <c r="A63" s="15" t="s">
        <v>40</v>
      </c>
      <c r="B63" s="44" t="s">
        <v>75</v>
      </c>
      <c r="C63" s="7">
        <v>50000</v>
      </c>
      <c r="D63" s="7"/>
      <c r="E63" s="7">
        <f t="shared" si="2"/>
        <v>50000</v>
      </c>
    </row>
    <row r="64" spans="1:5" ht="42.75">
      <c r="A64" s="15" t="s">
        <v>41</v>
      </c>
      <c r="B64" s="44" t="s">
        <v>76</v>
      </c>
      <c r="C64" s="7">
        <v>150000</v>
      </c>
      <c r="D64" s="7"/>
      <c r="E64" s="7">
        <f t="shared" si="2"/>
        <v>150000</v>
      </c>
    </row>
    <row r="65" spans="1:5" ht="28.5">
      <c r="A65" s="15" t="s">
        <v>42</v>
      </c>
      <c r="B65" s="44" t="s">
        <v>90</v>
      </c>
      <c r="C65" s="7">
        <v>40000</v>
      </c>
      <c r="D65" s="7"/>
      <c r="E65" s="7">
        <f t="shared" si="2"/>
        <v>40000</v>
      </c>
    </row>
    <row r="66" spans="1:5" ht="28.5">
      <c r="A66" s="15" t="s">
        <v>43</v>
      </c>
      <c r="B66" s="44" t="s">
        <v>79</v>
      </c>
      <c r="C66" s="7">
        <v>75000</v>
      </c>
      <c r="D66" s="7"/>
      <c r="E66" s="7">
        <f t="shared" si="2"/>
        <v>75000</v>
      </c>
    </row>
    <row r="67" spans="1:5" ht="28.5">
      <c r="A67" s="15" t="s">
        <v>44</v>
      </c>
      <c r="B67" s="44" t="s">
        <v>112</v>
      </c>
      <c r="C67" s="7">
        <v>41000</v>
      </c>
      <c r="D67" s="7"/>
      <c r="E67" s="7">
        <f t="shared" si="2"/>
        <v>41000</v>
      </c>
    </row>
    <row r="68" spans="1:5" ht="28.5">
      <c r="A68" s="15" t="s">
        <v>45</v>
      </c>
      <c r="B68" s="44" t="s">
        <v>80</v>
      </c>
      <c r="C68" s="7">
        <v>160000</v>
      </c>
      <c r="D68" s="7"/>
      <c r="E68" s="7">
        <f t="shared" si="2"/>
        <v>160000</v>
      </c>
    </row>
    <row r="69" spans="1:5" ht="14.25">
      <c r="A69" s="15" t="s">
        <v>81</v>
      </c>
      <c r="B69" s="44" t="s">
        <v>77</v>
      </c>
      <c r="C69" s="7">
        <v>85000</v>
      </c>
      <c r="D69" s="7"/>
      <c r="E69" s="7">
        <f t="shared" si="2"/>
        <v>85000</v>
      </c>
    </row>
    <row r="70" spans="1:5" ht="14.25">
      <c r="A70" s="15" t="s">
        <v>82</v>
      </c>
      <c r="B70" s="44" t="s">
        <v>78</v>
      </c>
      <c r="C70" s="7">
        <v>120000</v>
      </c>
      <c r="D70" s="7"/>
      <c r="E70" s="7">
        <f t="shared" si="2"/>
        <v>120000</v>
      </c>
    </row>
    <row r="71" spans="1:5" ht="28.5">
      <c r="A71" s="15" t="s">
        <v>83</v>
      </c>
      <c r="B71" s="44" t="s">
        <v>113</v>
      </c>
      <c r="C71" s="7">
        <v>40000</v>
      </c>
      <c r="D71" s="7"/>
      <c r="E71" s="7">
        <f t="shared" si="2"/>
        <v>40000</v>
      </c>
    </row>
    <row r="72" spans="1:5" ht="28.5">
      <c r="A72" s="15" t="s">
        <v>84</v>
      </c>
      <c r="B72" s="44" t="s">
        <v>115</v>
      </c>
      <c r="C72" s="7">
        <v>70000</v>
      </c>
      <c r="D72" s="7"/>
      <c r="E72" s="7">
        <f t="shared" si="2"/>
        <v>70000</v>
      </c>
    </row>
    <row r="73" spans="1:5" ht="28.5">
      <c r="A73" s="15" t="s">
        <v>107</v>
      </c>
      <c r="B73" s="44" t="s">
        <v>116</v>
      </c>
      <c r="C73" s="7">
        <v>90000</v>
      </c>
      <c r="D73" s="7"/>
      <c r="E73" s="7">
        <f t="shared" si="2"/>
        <v>90000</v>
      </c>
    </row>
    <row r="74" spans="1:5" ht="28.5">
      <c r="A74" s="15" t="s">
        <v>114</v>
      </c>
      <c r="B74" s="44" t="s">
        <v>117</v>
      </c>
      <c r="C74" s="7">
        <v>200000</v>
      </c>
      <c r="D74" s="7"/>
      <c r="E74" s="7">
        <f t="shared" si="2"/>
        <v>200000</v>
      </c>
    </row>
    <row r="75" spans="1:5" s="31" customFormat="1" ht="15">
      <c r="A75" s="29" t="s">
        <v>26</v>
      </c>
      <c r="B75" s="43" t="s">
        <v>47</v>
      </c>
      <c r="C75" s="8">
        <f>SUM(C76:C78)</f>
        <v>3000</v>
      </c>
      <c r="D75" s="8">
        <f>SUM(D76:D78)</f>
        <v>0</v>
      </c>
      <c r="E75" s="8">
        <f>SUM(E76:E78)</f>
        <v>3000</v>
      </c>
    </row>
    <row r="76" spans="1:5" ht="28.5">
      <c r="A76" s="15" t="s">
        <v>15</v>
      </c>
      <c r="B76" s="44" t="s">
        <v>48</v>
      </c>
      <c r="C76" s="7">
        <v>1000</v>
      </c>
      <c r="D76" s="7"/>
      <c r="E76" s="7">
        <f>C76+D76</f>
        <v>1000</v>
      </c>
    </row>
    <row r="77" spans="1:5" ht="42.75">
      <c r="A77" s="15" t="s">
        <v>17</v>
      </c>
      <c r="B77" s="44" t="s">
        <v>49</v>
      </c>
      <c r="C77" s="7">
        <v>1000</v>
      </c>
      <c r="D77" s="7"/>
      <c r="E77" s="7">
        <f>C77+D77</f>
        <v>1000</v>
      </c>
    </row>
    <row r="78" spans="1:5" ht="42.75">
      <c r="A78" s="15" t="s">
        <v>36</v>
      </c>
      <c r="B78" s="44" t="s">
        <v>85</v>
      </c>
      <c r="C78" s="7">
        <v>1000</v>
      </c>
      <c r="D78" s="7"/>
      <c r="E78" s="7">
        <f>C78+D78</f>
        <v>1000</v>
      </c>
    </row>
    <row r="79" spans="1:5" s="31" customFormat="1" ht="15">
      <c r="A79" s="29" t="s">
        <v>132</v>
      </c>
      <c r="B79" s="40" t="s">
        <v>86</v>
      </c>
      <c r="C79" s="8">
        <f>SUM(C80)</f>
        <v>250000</v>
      </c>
      <c r="D79" s="8">
        <f>SUM(D80)</f>
        <v>0</v>
      </c>
      <c r="E79" s="8">
        <f>SUM(E80)</f>
        <v>250000</v>
      </c>
    </row>
    <row r="80" spans="1:5" ht="14.25">
      <c r="A80" s="15" t="s">
        <v>20</v>
      </c>
      <c r="B80" s="44" t="s">
        <v>51</v>
      </c>
      <c r="C80" s="7">
        <v>250000</v>
      </c>
      <c r="D80" s="7"/>
      <c r="E80" s="7">
        <f>C80+D80</f>
        <v>250000</v>
      </c>
    </row>
    <row r="81" spans="1:5" s="31" customFormat="1" ht="15">
      <c r="A81" s="29" t="s">
        <v>121</v>
      </c>
      <c r="B81" s="40" t="s">
        <v>87</v>
      </c>
      <c r="C81" s="8">
        <f>SUM(C82:C85)</f>
        <v>38071000</v>
      </c>
      <c r="D81" s="8">
        <f>SUM(D82:D85)</f>
        <v>0</v>
      </c>
      <c r="E81" s="8">
        <f>SUM(E82:E85)</f>
        <v>38071000</v>
      </c>
    </row>
    <row r="82" spans="1:5" ht="28.5">
      <c r="A82" s="15" t="s">
        <v>50</v>
      </c>
      <c r="B82" s="44" t="s">
        <v>53</v>
      </c>
      <c r="C82" s="7">
        <v>820000</v>
      </c>
      <c r="D82" s="7"/>
      <c r="E82" s="7">
        <f>C82+D82</f>
        <v>820000</v>
      </c>
    </row>
    <row r="83" spans="1:5" ht="28.5">
      <c r="A83" s="15" t="s">
        <v>133</v>
      </c>
      <c r="B83" s="44" t="s">
        <v>54</v>
      </c>
      <c r="C83" s="7">
        <v>2000</v>
      </c>
      <c r="D83" s="7"/>
      <c r="E83" s="7">
        <f>C83+D83</f>
        <v>2000</v>
      </c>
    </row>
    <row r="84" spans="1:5" ht="28.5">
      <c r="A84" s="15" t="s">
        <v>134</v>
      </c>
      <c r="B84" s="44" t="s">
        <v>55</v>
      </c>
      <c r="C84" s="7">
        <v>17250000</v>
      </c>
      <c r="D84" s="7"/>
      <c r="E84" s="7">
        <f>C84+D84</f>
        <v>17250000</v>
      </c>
    </row>
    <row r="85" spans="1:5" ht="28.5">
      <c r="A85" s="15" t="s">
        <v>135</v>
      </c>
      <c r="B85" s="44" t="s">
        <v>56</v>
      </c>
      <c r="C85" s="7">
        <f>20000000-1000</f>
        <v>19999000</v>
      </c>
      <c r="D85" s="7"/>
      <c r="E85" s="7">
        <f>C85+D85</f>
        <v>19999000</v>
      </c>
    </row>
    <row r="86" spans="1:5" s="31" customFormat="1" ht="15">
      <c r="A86" s="29" t="s">
        <v>122</v>
      </c>
      <c r="B86" s="40" t="s">
        <v>57</v>
      </c>
      <c r="C86" s="8">
        <f>SUM(C87:C88)</f>
        <v>6600000</v>
      </c>
      <c r="D86" s="8">
        <f>SUM(D87:D88)</f>
        <v>0</v>
      </c>
      <c r="E86" s="8">
        <f>SUM(E87:E88)</f>
        <v>6600000</v>
      </c>
    </row>
    <row r="87" spans="1:5" ht="42.75">
      <c r="A87" s="15" t="s">
        <v>52</v>
      </c>
      <c r="B87" s="44" t="s">
        <v>128</v>
      </c>
      <c r="C87" s="7">
        <v>4100000</v>
      </c>
      <c r="D87" s="7"/>
      <c r="E87" s="7">
        <f>C87+D87</f>
        <v>4100000</v>
      </c>
    </row>
    <row r="88" spans="1:5" ht="14.25">
      <c r="A88" s="15" t="s">
        <v>123</v>
      </c>
      <c r="B88" s="44" t="s">
        <v>124</v>
      </c>
      <c r="C88" s="7">
        <v>2500000</v>
      </c>
      <c r="D88" s="7"/>
      <c r="E88" s="7">
        <f>C88+D88</f>
        <v>2500000</v>
      </c>
    </row>
    <row r="89" spans="1:5" s="31" customFormat="1" ht="15">
      <c r="A89" s="29" t="s">
        <v>136</v>
      </c>
      <c r="B89" s="40" t="s">
        <v>125</v>
      </c>
      <c r="C89" s="8">
        <f>SUM(C90:C92)</f>
        <v>5423000</v>
      </c>
      <c r="D89" s="8">
        <f>SUM(D90:D92)</f>
        <v>0</v>
      </c>
      <c r="E89" s="8">
        <f>SUM(E90:E92)</f>
        <v>5423000</v>
      </c>
    </row>
    <row r="90" spans="1:5" ht="42.75">
      <c r="A90" s="15" t="s">
        <v>58</v>
      </c>
      <c r="B90" s="44" t="s">
        <v>141</v>
      </c>
      <c r="C90" s="7">
        <v>1500000</v>
      </c>
      <c r="D90" s="7"/>
      <c r="E90" s="7">
        <f>C90+D90</f>
        <v>1500000</v>
      </c>
    </row>
    <row r="91" spans="1:5" ht="28.5">
      <c r="A91" s="15" t="s">
        <v>88</v>
      </c>
      <c r="B91" s="44" t="s">
        <v>129</v>
      </c>
      <c r="C91" s="7">
        <v>1500000</v>
      </c>
      <c r="D91" s="7"/>
      <c r="E91" s="7">
        <f>C91+D91</f>
        <v>1500000</v>
      </c>
    </row>
    <row r="92" spans="1:5" ht="28.5">
      <c r="A92" s="15" t="s">
        <v>137</v>
      </c>
      <c r="B92" s="44" t="s">
        <v>126</v>
      </c>
      <c r="C92" s="7">
        <v>2423000</v>
      </c>
      <c r="D92" s="7"/>
      <c r="E92" s="7">
        <f>C92+D92</f>
        <v>2423000</v>
      </c>
    </row>
    <row r="94" ht="12.75">
      <c r="B94" s="31"/>
    </row>
    <row r="95" ht="12.75">
      <c r="B95" s="30"/>
    </row>
    <row r="96" ht="12.75">
      <c r="B96" s="1"/>
    </row>
  </sheetData>
  <sheetProtection/>
  <autoFilter ref="A3:F3"/>
  <mergeCells count="1">
    <mergeCell ref="A1:E1"/>
  </mergeCells>
  <printOptions/>
  <pageMargins left="0.5905511811023623" right="0.15748031496062992" top="0.8267716535433072" bottom="0.35433070866141736" header="0.11811023622047245" footer="0"/>
  <pageSetup horizontalDpi="600" verticalDpi="600" orientation="portrait" paperSize="9" scale="87" r:id="rId1"/>
  <headerFooter>
    <oddHeader>&amp;LROMÂNIA
JUDEȚUL MUREȘ
CONSILIUL JUDEȚEAN&amp;RAnexa 9/a la HCJM  nr.33/2020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Ligia_Dascalu</cp:lastModifiedBy>
  <cp:lastPrinted>2020-03-06T08:46:25Z</cp:lastPrinted>
  <dcterms:created xsi:type="dcterms:W3CDTF">1996-10-14T23:33:28Z</dcterms:created>
  <dcterms:modified xsi:type="dcterms:W3CDTF">2020-03-10T13:05:10Z</dcterms:modified>
  <cp:category/>
  <cp:version/>
  <cp:contentType/>
  <cp:contentStatus/>
</cp:coreProperties>
</file>