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anexa 8e" sheetId="1" r:id="rId1"/>
  </sheets>
  <definedNames>
    <definedName name="_xlnm._FilterDatabase" localSheetId="0" hidden="1">'anexa 8e'!$A$5:$F$136</definedName>
    <definedName name="_xlnm.Print_Titles" localSheetId="0">'anexa 8e'!$2:$5</definedName>
  </definedNames>
  <calcPr fullCalcOnLoad="1"/>
</workbook>
</file>

<file path=xl/sharedStrings.xml><?xml version="1.0" encoding="utf-8"?>
<sst xmlns="http://schemas.openxmlformats.org/spreadsheetml/2006/main" count="149" uniqueCount="149">
  <si>
    <t>Nr. crt.</t>
  </si>
  <si>
    <t>Simb.
cap. bug.</t>
  </si>
  <si>
    <t>Denumirea lucrării</t>
  </si>
  <si>
    <t>Prevederi 2013
lei</t>
  </si>
  <si>
    <t>Influenţe</t>
  </si>
  <si>
    <t>Valori rectificate</t>
  </si>
  <si>
    <t>1</t>
  </si>
  <si>
    <t>2</t>
  </si>
  <si>
    <t xml:space="preserve">TOTAL REPARATII, din care:                                                                </t>
  </si>
  <si>
    <t xml:space="preserve">CONSILIUL JUDETEAN MURES   </t>
  </si>
  <si>
    <t>CAPITOL 51</t>
  </si>
  <si>
    <t xml:space="preserve">Reparaţii palatul administrativ si reamenajări spatii </t>
  </si>
  <si>
    <t>Reparaţii la imobilul situat în localitatea Archita, comuna Vânători</t>
  </si>
  <si>
    <t>Reparaţii imobil Piaţa Trandafirilor nr.5</t>
  </si>
  <si>
    <t>CAPITOL 60</t>
  </si>
  <si>
    <t>Reparaţii curente</t>
  </si>
  <si>
    <t>SERVICIUL PUBLIC JUDEȚEAN SALVAMONT "SALVASPEO"</t>
  </si>
  <si>
    <t>Reparaţii curente parc auto</t>
  </si>
  <si>
    <t>CENTRUL ŞCOLAR PENTRU EDUCAŢIE INCLUZIVĂ NR.1</t>
  </si>
  <si>
    <t>Lucrări de reaparaţii şi igienizare bloc alimentar şi grupuri sanitare</t>
  </si>
  <si>
    <t>CENTRUL ŞCOLAR PENTRU EDUCAŢIE INCLUZIVĂ NR.2</t>
  </si>
  <si>
    <t>Igienizare şi zugăvire  săli de clasă, a grupurilor sanitare, a holurilor şi a coridoarelor la clădirea Centr.Sc.ptr.educ.Incluz.nr.2-Tg.Mures</t>
  </si>
  <si>
    <t>Igienizare şi zugăvire  săli de clasă, a grupurilor sanitare, a holurilor şi a coridoarelor Clădire Tîrnăveni</t>
  </si>
  <si>
    <t>CENTRUL ŞCOLAR DE EDUCAŢIE INCLUZIVĂ NR.3 S.A.M. REGHIN</t>
  </si>
  <si>
    <t>Reparatii interioare la clădirea magaziei cu garaj</t>
  </si>
  <si>
    <t xml:space="preserve">SPITALUL CLINIC JUDEŢEAN MUREŞ </t>
  </si>
  <si>
    <t>Reparaţii curente clădire Psiihiatrie I şi II</t>
  </si>
  <si>
    <t xml:space="preserve">UNITATI  DE  CULTURA      </t>
  </si>
  <si>
    <t>Ansamblul Artistic Profesionist "Mureşul"</t>
  </si>
  <si>
    <t>Reparaţie autocar</t>
  </si>
  <si>
    <t>Reparaţii sală de repetiţii</t>
  </si>
  <si>
    <t xml:space="preserve">Muzeul Judeţean MUREŞ                             </t>
  </si>
  <si>
    <t>Amenajare grupuri sanitare Muzeul de Etnografie</t>
  </si>
  <si>
    <t>Reabilitarea sălilor de expoziţie de bază Muzeul de Etnografie</t>
  </si>
  <si>
    <t>Reparaţii şi amenajări depozite şi birouri muzeografi Muzeul de Etnografie</t>
  </si>
  <si>
    <t>Reparaţii pentru amenajarea spaţiului expoziţional Palatul Culturii - pentru secţia de istorie</t>
  </si>
  <si>
    <t>Reparaţii ferestre depozite şi săli de expoziţie din Palatul Culturii, et. III, aripa stângă - sectia de arta</t>
  </si>
  <si>
    <t>Reparaţii şi zugrăveli săli de exp. - galeria de artă clasică maghiară,Palatul Culturii -secţia artă</t>
  </si>
  <si>
    <t>Restaurare hol mare Palatul Culturii</t>
  </si>
  <si>
    <t>BIBLIOTECA JUDEŢEANĂ</t>
  </si>
  <si>
    <t>Reparaţii curente urgente (pt întreţinerea instalațiilor de apă și curent la clădirile din administrare)</t>
  </si>
  <si>
    <t>Recondiţionat rafturi metalice vechi</t>
  </si>
  <si>
    <t>Încuietoare mobilier Biblioteca Teleki</t>
  </si>
  <si>
    <t>TEATRUL ARIEL</t>
  </si>
  <si>
    <t>Întreţinere curentă</t>
  </si>
  <si>
    <t xml:space="preserve">TOTAL GENERAL D.G.A.S.P.C. MUREŞ  (A+B+C+D+E+F+G+H) </t>
  </si>
  <si>
    <t>A. TOTAL DGASPC (A1+A2+A3+A4+A5+A6+A7+A8+A9)</t>
  </si>
  <si>
    <t>A1</t>
  </si>
  <si>
    <t xml:space="preserve">Lucrari reparatii  aparat propriu DGASPC </t>
  </si>
  <si>
    <t>Lucrari reabilitare Corp B - sediu DGASPC Mures</t>
  </si>
  <si>
    <t>Lucrari reparatii corp A- sediu DGASPC Mures</t>
  </si>
  <si>
    <t>Lucrari reparatii corp C- sediu DGASPC Mures</t>
  </si>
  <si>
    <t>Lucrari reparatii cladire arhiva- sediu DGASPC Mures</t>
  </si>
  <si>
    <t>A2</t>
  </si>
  <si>
    <t>Lucrari reparatii si igienizari la CRCDN Tg. Mures</t>
  </si>
  <si>
    <t xml:space="preserve">str. Branului - Igienizari interioare </t>
  </si>
  <si>
    <t>str. Slatina - Igienizari interioare</t>
  </si>
  <si>
    <t>str. Turnu Rosu -  Igienizari interioare</t>
  </si>
  <si>
    <t>str. Stramba - Igienizari interioare</t>
  </si>
  <si>
    <t>str. Trebely 3 - Igienizari interioare</t>
  </si>
  <si>
    <t>Ceuas - str. Bala - Igienizari interioare</t>
  </si>
  <si>
    <t>Ceuas - str. Principala - Igienizari interioare</t>
  </si>
  <si>
    <t>Ceuas - str. Primariei - Igienizari interioare</t>
  </si>
  <si>
    <t>A3</t>
  </si>
  <si>
    <t>Lucrari reparatii si igienizari la CTF Sancai - Santana</t>
  </si>
  <si>
    <t>A4</t>
  </si>
  <si>
    <t>Lucrari reparatii si igienizari la CTF judet</t>
  </si>
  <si>
    <t>Reparatii gard CTF Tarnaveni -Plevnei</t>
  </si>
  <si>
    <t>Refacere trotuar CTF Tarnaveni - Lebedei</t>
  </si>
  <si>
    <t>Reparatii exterioare CTF Sincai</t>
  </si>
  <si>
    <t>Refacere acoperis la 4 case</t>
  </si>
  <si>
    <t>Refacere ferestre la 4 case</t>
  </si>
  <si>
    <t>Lucrari de igienizare la CTF Zau de Campie</t>
  </si>
  <si>
    <t>Lucrari montare gresie exterior - CTF Sangeorgiu de Padure</t>
  </si>
  <si>
    <t>A5</t>
  </si>
  <si>
    <t>Lucrari reparatii si igienizari la CTF Reghin-Petelea</t>
  </si>
  <si>
    <t>Lucrari de igienizare si intretinere la 5 CTF si 1 garaj</t>
  </si>
  <si>
    <t>Lucrari de reparatii acoperis la CTF Subcetate, reparatii gard</t>
  </si>
  <si>
    <t xml:space="preserve">Lucrari de inlocuire a scarii parter-mansarda la sediul Complexului </t>
  </si>
  <si>
    <t>A6</t>
  </si>
  <si>
    <t>Lucrari reparatii si igienizari la CSCDN Sighisoara</t>
  </si>
  <si>
    <t>Lucrari de reparatii si  igienizare</t>
  </si>
  <si>
    <t xml:space="preserve">Reparatii auto </t>
  </si>
  <si>
    <t>A7</t>
  </si>
  <si>
    <t>Lucrari reparatii si igienizari la SIRU</t>
  </si>
  <si>
    <t xml:space="preserve">Lucrari reparatii si igienizari </t>
  </si>
  <si>
    <t>A8</t>
  </si>
  <si>
    <t>Lucrari reparatii si igienizari la MATERNA</t>
  </si>
  <si>
    <t>Zugravire interioara integrala a centrului</t>
  </si>
  <si>
    <t>Repararea acoperisului la centrul Materna</t>
  </si>
  <si>
    <t>A9</t>
  </si>
  <si>
    <t>Lucrari reparatii si igienizari la Casa Ada si Adi</t>
  </si>
  <si>
    <t>Casa ADA si Adi - Raschetare si lacuire parchet - Casa ADA</t>
  </si>
  <si>
    <t>B. Lucrari reparatii  CIA CAPUS</t>
  </si>
  <si>
    <t>Lucrari reparatii acoperis  - Corp A</t>
  </si>
  <si>
    <t>Lucrari reparatii, intretinere si igienizare interioara - Corp A</t>
  </si>
  <si>
    <t>Lucrari reparatii, intretinere si igienizare interioara  Corp B</t>
  </si>
  <si>
    <t xml:space="preserve">Lucrari reparatii, intretinere si igienizare interior si exterior - CITO </t>
  </si>
  <si>
    <t xml:space="preserve">Lucrari reparatii, intretinere si igienizare interior si exterior - LP </t>
  </si>
  <si>
    <t>C. Lucrari reparatii  CIA SIGHISOARA</t>
  </si>
  <si>
    <t>Reparatii generale la corp cladire C2</t>
  </si>
  <si>
    <t>D. Lucrari reparatii  CIA GLODENI</t>
  </si>
  <si>
    <t xml:space="preserve">Izolatii si reparatii exterioare cladire </t>
  </si>
  <si>
    <t>Pavare curte CIA si CITO GLODENI</t>
  </si>
  <si>
    <t>E. Lucrari reparatii  CIA REGHIN</t>
  </si>
  <si>
    <t>Igienizari camera Casa Sperantei</t>
  </si>
  <si>
    <t>Reparat scari acces Casa Sperantei</t>
  </si>
  <si>
    <t>Reparat gard Casa Sperantei</t>
  </si>
  <si>
    <t>Reparat instalatie de incalzire Casa Sperantei</t>
  </si>
  <si>
    <t>F. Lucrari reparatii  CIA LUNCA MURES</t>
  </si>
  <si>
    <t>Reparat si igienizat pavilion C</t>
  </si>
  <si>
    <t>Zugraveli si igienizari interioare</t>
  </si>
  <si>
    <t>G. Lucrari reparatii  CRRN REGHIN</t>
  </si>
  <si>
    <t>H. Lucrari reparatii  CRRN BRANCOVENESTI</t>
  </si>
  <si>
    <t>Reparatii hala cazane interior-exterior</t>
  </si>
  <si>
    <t>Reparat acoperis hala cazane</t>
  </si>
  <si>
    <t>Reparat acoperis sectia Pavilion elvetian</t>
  </si>
  <si>
    <t>Reparat acoperis spalatorie</t>
  </si>
  <si>
    <t>Reparatii interioare spalatorie</t>
  </si>
  <si>
    <t xml:space="preserve"> Reparatii interioare uscatorie</t>
  </si>
  <si>
    <t>Căminul pentru persoane vârstnice Ideciu de Jos</t>
  </si>
  <si>
    <t>Reparaţii băi calde sărate Clădire pavilion I</t>
  </si>
  <si>
    <t>Camera Agricolă Judeţeană Mureş</t>
  </si>
  <si>
    <t>Reparaţii curente clădire Camera Agricolă</t>
  </si>
  <si>
    <t>RA AEROPORT TRANSILVANIA TÎRGU MUREŞ-reparaţii curente obiective din domeniul public al judeţului</t>
  </si>
  <si>
    <t>Reparaţii dale izolate la pista de aterizare decolare, cale de rulare şi platformă (suprafeţe de mişcare) 2000 mp</t>
  </si>
  <si>
    <t>Recolmatare rosturi la pista de aterizare decolare</t>
  </si>
  <si>
    <t>Lucrări de îndepărtare a depunerilor de cauciuc de pe pista de aterizare decolare</t>
  </si>
  <si>
    <t>Reparaţii la suprafeţele de mişcare, refacere planeitate în vederea eliminării depozitelor de apă - aprox 1200 mp</t>
  </si>
  <si>
    <t>Achiziţie piese de schimb întreţinere balizaj</t>
  </si>
  <si>
    <t xml:space="preserve">Reparaţii şi securizat gard de împrejmuire </t>
  </si>
  <si>
    <t>Lucrări de refacere marcaje pe suprafeţele de mişcare în conformitate cu noile cerinţe de marcaj</t>
  </si>
  <si>
    <t>Reparaţii la cale platformă de parcare aeronave asociată căii de rulare Bravo</t>
  </si>
  <si>
    <t>Acoperire curte interioară Muzeul de Etnografie cu structură metalică</t>
  </si>
  <si>
    <t>Tablouri electrice şi cablare la Muzeul de Etnografie</t>
  </si>
  <si>
    <t>Reabilitare 3 săli de expoziţie şi 2 holuri acces Muzeul de Etnografie</t>
  </si>
  <si>
    <t>Reabilitare 4 săli expoziţie Palatul Culturii secţia de artă, înlocuire tablouri electrice, stabilizator tensiune, refacere luminatoare exterioare , înlocuire parţială hidranţi</t>
  </si>
  <si>
    <t>Înlocuire robineţi tur calorifere cu robineţi termostataţi la sediul administrativ str. Mărăşti 8A</t>
  </si>
  <si>
    <t>Instalaţie iluminare pod Palatul Culturii şi pod clădire Muzeul de Ştiinţele Naturii</t>
  </si>
  <si>
    <t>Verificare, întreţinere, refacere sisteme curenţi slabi la Muzeul de Artă, Palatul Culturii, Muzeul de Etnografie, Cetatea Medievală</t>
  </si>
  <si>
    <t>Reparaţii generale, zugraveli si igienizari interioare</t>
  </si>
  <si>
    <t>Reparaţii acoperiş</t>
  </si>
  <si>
    <t>Reparaţii curente cabinet medical</t>
  </si>
  <si>
    <t>Reparaţii curente (sală de mese, bucătărie, spălător vase, vestiar şi grup sanitar, magazie, centrală termică, birou, spălătorie)</t>
  </si>
  <si>
    <t>x</t>
  </si>
  <si>
    <t>CTF Sîncrai - Santana - Reparatii curente si igienizari</t>
  </si>
  <si>
    <t>Lucrări de placare cu alucobond</t>
  </si>
  <si>
    <t>Lucrări de refacere marcaje şi sisteme de semnalizare</t>
  </si>
  <si>
    <t>Reparaţii la drumurile de serviciu echipamente aeroportuare cu legătură la platformele de operare aeronave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</si>
</sst>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36"/>
      <name val="Arial"/>
      <family val="2"/>
    </font>
    <font>
      <b/>
      <sz val="10"/>
      <color indexed="56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7030A0"/>
      <name val="Arial"/>
      <family val="2"/>
    </font>
    <font>
      <b/>
      <sz val="10"/>
      <color theme="3"/>
      <name val="Arial"/>
      <family val="2"/>
    </font>
    <font>
      <b/>
      <sz val="10"/>
      <color rgb="FF00206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right" vertical="center" wrapText="1"/>
    </xf>
    <xf numFmtId="3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left" vertical="center" wrapText="1"/>
    </xf>
    <xf numFmtId="3" fontId="41" fillId="0" borderId="11" xfId="0" applyNumberFormat="1" applyFont="1" applyFill="1" applyBorder="1" applyAlignment="1">
      <alignment vertical="center"/>
    </xf>
    <xf numFmtId="0" fontId="0" fillId="33" borderId="12" xfId="0" applyFont="1" applyFill="1" applyBorder="1" applyAlignment="1">
      <alignment horizontal="right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left" vertical="center" wrapText="1"/>
    </xf>
    <xf numFmtId="3" fontId="42" fillId="33" borderId="12" xfId="0" applyNumberFormat="1" applyFont="1" applyFill="1" applyBorder="1" applyAlignment="1">
      <alignment vertical="center"/>
    </xf>
    <xf numFmtId="0" fontId="0" fillId="0" borderId="12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left" vertical="center" wrapText="1"/>
    </xf>
    <xf numFmtId="3" fontId="42" fillId="0" borderId="12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horizontal="left" vertical="center" wrapText="1"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/>
    </xf>
    <xf numFmtId="0" fontId="0" fillId="12" borderId="12" xfId="0" applyFont="1" applyFill="1" applyBorder="1" applyAlignment="1">
      <alignment horizontal="right" vertical="center" wrapText="1"/>
    </xf>
    <xf numFmtId="0" fontId="0" fillId="12" borderId="12" xfId="0" applyFont="1" applyFill="1" applyBorder="1" applyAlignment="1">
      <alignment horizontal="center" vertical="center" wrapText="1"/>
    </xf>
    <xf numFmtId="0" fontId="43" fillId="12" borderId="12" xfId="0" applyFont="1" applyFill="1" applyBorder="1" applyAlignment="1">
      <alignment horizontal="left" vertical="center" wrapText="1"/>
    </xf>
    <xf numFmtId="3" fontId="43" fillId="12" borderId="12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34" borderId="12" xfId="0" applyFont="1" applyFill="1" applyBorder="1" applyAlignment="1">
      <alignment horizontal="right" vertical="center" wrapText="1"/>
    </xf>
    <xf numFmtId="0" fontId="0" fillId="34" borderId="12" xfId="0" applyFont="1" applyFill="1" applyBorder="1" applyAlignment="1">
      <alignment horizontal="left" vertical="center" wrapText="1"/>
    </xf>
    <xf numFmtId="3" fontId="0" fillId="0" borderId="12" xfId="0" applyNumberFormat="1" applyFont="1" applyFill="1" applyBorder="1" applyAlignment="1">
      <alignment vertical="center" wrapText="1"/>
    </xf>
    <xf numFmtId="0" fontId="0" fillId="34" borderId="12" xfId="0" applyFont="1" applyFill="1" applyBorder="1" applyAlignment="1">
      <alignment horizontal="center" vertical="center" wrapText="1"/>
    </xf>
    <xf numFmtId="3" fontId="0" fillId="0" borderId="12" xfId="0" applyNumberFormat="1" applyFill="1" applyBorder="1" applyAlignment="1">
      <alignment vertical="center" wrapText="1"/>
    </xf>
    <xf numFmtId="0" fontId="0" fillId="35" borderId="12" xfId="0" applyFont="1" applyFill="1" applyBorder="1" applyAlignment="1">
      <alignment horizontal="right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left" vertical="center" wrapText="1"/>
    </xf>
    <xf numFmtId="3" fontId="5" fillId="35" borderId="12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horizontal="right" vertical="center"/>
    </xf>
    <xf numFmtId="3" fontId="43" fillId="12" borderId="1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0" fillId="36" borderId="12" xfId="0" applyFont="1" applyFill="1" applyBorder="1" applyAlignment="1">
      <alignment horizontal="right" vertical="center" wrapText="1"/>
    </xf>
    <xf numFmtId="0" fontId="0" fillId="36" borderId="12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left" vertical="center" wrapText="1"/>
    </xf>
    <xf numFmtId="3" fontId="5" fillId="36" borderId="12" xfId="0" applyNumberFormat="1" applyFont="1" applyFill="1" applyBorder="1" applyAlignment="1">
      <alignment horizontal="right" vertical="center"/>
    </xf>
    <xf numFmtId="0" fontId="0" fillId="37" borderId="12" xfId="0" applyFont="1" applyFill="1" applyBorder="1" applyAlignment="1">
      <alignment horizontal="right" vertical="center" wrapText="1"/>
    </xf>
    <xf numFmtId="0" fontId="0" fillId="37" borderId="12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left" vertical="center" wrapText="1"/>
    </xf>
    <xf numFmtId="3" fontId="5" fillId="37" borderId="12" xfId="0" applyNumberFormat="1" applyFont="1" applyFill="1" applyBorder="1" applyAlignment="1">
      <alignment horizontal="right" vertical="center"/>
    </xf>
    <xf numFmtId="0" fontId="0" fillId="38" borderId="12" xfId="0" applyFont="1" applyFill="1" applyBorder="1" applyAlignment="1">
      <alignment horizontal="right" vertical="center" wrapText="1"/>
    </xf>
    <xf numFmtId="0" fontId="2" fillId="38" borderId="12" xfId="0" applyFont="1" applyFill="1" applyBorder="1" applyAlignment="1">
      <alignment horizontal="center" vertical="center" wrapText="1"/>
    </xf>
    <xf numFmtId="49" fontId="2" fillId="38" borderId="14" xfId="0" applyNumberFormat="1" applyFont="1" applyFill="1" applyBorder="1" applyAlignment="1">
      <alignment horizontal="left" vertical="center" wrapText="1"/>
    </xf>
    <xf numFmtId="3" fontId="2" fillId="38" borderId="12" xfId="0" applyNumberFormat="1" applyFont="1" applyFill="1" applyBorder="1" applyAlignment="1">
      <alignment horizontal="right" vertical="center" wrapText="1"/>
    </xf>
    <xf numFmtId="49" fontId="0" fillId="0" borderId="14" xfId="0" applyNumberFormat="1" applyFont="1" applyFill="1" applyBorder="1" applyAlignment="1">
      <alignment horizontal="left" vertical="center" wrapText="1"/>
    </xf>
    <xf numFmtId="3" fontId="0" fillId="0" borderId="12" xfId="0" applyNumberFormat="1" applyFont="1" applyFill="1" applyBorder="1" applyAlignment="1">
      <alignment horizontal="right" vertical="center" wrapText="1"/>
    </xf>
    <xf numFmtId="3" fontId="0" fillId="0" borderId="15" xfId="0" applyNumberFormat="1" applyFont="1" applyFill="1" applyBorder="1" applyAlignment="1">
      <alignment vertical="top" wrapText="1"/>
    </xf>
    <xf numFmtId="3" fontId="0" fillId="0" borderId="12" xfId="0" applyNumberFormat="1" applyFont="1" applyFill="1" applyBorder="1" applyAlignment="1">
      <alignment horizontal="right" vertical="top" wrapText="1"/>
    </xf>
    <xf numFmtId="3" fontId="0" fillId="0" borderId="15" xfId="0" applyNumberFormat="1" applyFont="1" applyFill="1" applyBorder="1" applyAlignment="1">
      <alignment horizontal="left" vertical="top" wrapText="1"/>
    </xf>
    <xf numFmtId="3" fontId="2" fillId="38" borderId="15" xfId="0" applyNumberFormat="1" applyFont="1" applyFill="1" applyBorder="1" applyAlignment="1">
      <alignment vertical="top" wrapText="1"/>
    </xf>
    <xf numFmtId="3" fontId="2" fillId="38" borderId="12" xfId="0" applyNumberFormat="1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0" fillId="38" borderId="12" xfId="0" applyFont="1" applyFill="1" applyBorder="1" applyAlignment="1">
      <alignment horizontal="center" vertical="center" wrapText="1"/>
    </xf>
    <xf numFmtId="0" fontId="0" fillId="39" borderId="12" xfId="0" applyFont="1" applyFill="1" applyBorder="1" applyAlignment="1">
      <alignment horizontal="right" vertical="center" wrapText="1"/>
    </xf>
    <xf numFmtId="0" fontId="0" fillId="39" borderId="12" xfId="0" applyFont="1" applyFill="1" applyBorder="1" applyAlignment="1">
      <alignment horizontal="center" vertical="center" wrapText="1"/>
    </xf>
    <xf numFmtId="49" fontId="2" fillId="39" borderId="14" xfId="0" applyNumberFormat="1" applyFont="1" applyFill="1" applyBorder="1" applyAlignment="1">
      <alignment horizontal="left" vertical="center" wrapText="1"/>
    </xf>
    <xf numFmtId="3" fontId="2" fillId="39" borderId="12" xfId="0" applyNumberFormat="1" applyFont="1" applyFill="1" applyBorder="1" applyAlignment="1">
      <alignment vertical="center"/>
    </xf>
    <xf numFmtId="0" fontId="0" fillId="40" borderId="12" xfId="0" applyFont="1" applyFill="1" applyBorder="1" applyAlignment="1">
      <alignment horizontal="right" vertical="center" wrapText="1"/>
    </xf>
    <xf numFmtId="3" fontId="0" fillId="40" borderId="15" xfId="0" applyNumberFormat="1" applyFont="1" applyFill="1" applyBorder="1" applyAlignment="1">
      <alignment vertical="top" wrapText="1"/>
    </xf>
    <xf numFmtId="3" fontId="0" fillId="40" borderId="12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top" wrapText="1"/>
    </xf>
    <xf numFmtId="0" fontId="43" fillId="12" borderId="12" xfId="0" applyFont="1" applyFill="1" applyBorder="1" applyAlignment="1">
      <alignment horizontal="center" vertical="center" wrapText="1"/>
    </xf>
    <xf numFmtId="0" fontId="0" fillId="0" borderId="15" xfId="48" applyFont="1" applyBorder="1" applyAlignment="1">
      <alignment wrapText="1"/>
      <protection/>
    </xf>
    <xf numFmtId="3" fontId="0" fillId="0" borderId="15" xfId="0" applyNumberFormat="1" applyFill="1" applyBorder="1" applyAlignment="1">
      <alignment vertical="top" wrapText="1"/>
    </xf>
    <xf numFmtId="3" fontId="0" fillId="0" borderId="14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right" vertical="center" wrapText="1"/>
    </xf>
    <xf numFmtId="0" fontId="0" fillId="0" borderId="12" xfId="0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6"/>
  <sheetViews>
    <sheetView tabSelected="1" zoomScalePageLayoutView="0" workbookViewId="0" topLeftCell="A1">
      <pane xSplit="3" ySplit="5" topLeftCell="D12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131" sqref="H131:J136"/>
    </sheetView>
  </sheetViews>
  <sheetFormatPr defaultColWidth="9.140625" defaultRowHeight="12.75"/>
  <cols>
    <col min="1" max="1" width="4.421875" style="1" customWidth="1"/>
    <col min="2" max="2" width="6.28125" style="2" customWidth="1"/>
    <col min="3" max="3" width="52.140625" style="3" customWidth="1"/>
    <col min="4" max="4" width="12.00390625" style="4" customWidth="1"/>
    <col min="5" max="5" width="10.7109375" style="4" customWidth="1"/>
    <col min="6" max="6" width="12.140625" style="4" customWidth="1"/>
    <col min="7" max="16384" width="9.140625" style="4" customWidth="1"/>
  </cols>
  <sheetData>
    <row r="1" ht="13.5" thickBot="1"/>
    <row r="2" spans="1:6" ht="12.75" customHeight="1" thickBot="1">
      <c r="A2" s="85" t="s">
        <v>0</v>
      </c>
      <c r="B2" s="87" t="s">
        <v>1</v>
      </c>
      <c r="C2" s="88" t="s">
        <v>2</v>
      </c>
      <c r="D2" s="82" t="s">
        <v>3</v>
      </c>
      <c r="E2" s="82" t="s">
        <v>4</v>
      </c>
      <c r="F2" s="82" t="s">
        <v>5</v>
      </c>
    </row>
    <row r="3" spans="1:6" ht="12.75" customHeight="1" thickBot="1">
      <c r="A3" s="86"/>
      <c r="B3" s="86"/>
      <c r="C3" s="86"/>
      <c r="D3" s="89"/>
      <c r="E3" s="83"/>
      <c r="F3" s="83"/>
    </row>
    <row r="4" spans="1:6" s="5" customFormat="1" ht="39" customHeight="1" thickBot="1">
      <c r="A4" s="86"/>
      <c r="B4" s="86"/>
      <c r="C4" s="86"/>
      <c r="D4" s="90"/>
      <c r="E4" s="84"/>
      <c r="F4" s="84"/>
    </row>
    <row r="5" spans="1:6" s="5" customFormat="1" ht="13.5" thickBot="1">
      <c r="A5" s="6">
        <v>0</v>
      </c>
      <c r="B5" s="7" t="s">
        <v>6</v>
      </c>
      <c r="C5" s="7" t="s">
        <v>7</v>
      </c>
      <c r="D5" s="8">
        <v>3</v>
      </c>
      <c r="E5" s="8">
        <v>4</v>
      </c>
      <c r="F5" s="8">
        <v>5</v>
      </c>
    </row>
    <row r="6" spans="1:6" ht="12.75">
      <c r="A6" s="80" t="s">
        <v>144</v>
      </c>
      <c r="B6" s="9"/>
      <c r="C6" s="10" t="s">
        <v>8</v>
      </c>
      <c r="D6" s="11">
        <f>D7+D14+D16+D18+D21+D25+D50+D121+D123+D125+D23</f>
        <v>4414500</v>
      </c>
      <c r="E6" s="11">
        <f>E7+E14+E16+E18+E21+E25+E50+E121+E123+E125+E23</f>
        <v>-4500</v>
      </c>
      <c r="F6" s="11">
        <f>F7+F14+F16+F18+F21+F25+F50+F121+F123+F125+F23</f>
        <v>4410000</v>
      </c>
    </row>
    <row r="7" spans="1:6" ht="12.75">
      <c r="A7" s="12"/>
      <c r="B7" s="13"/>
      <c r="C7" s="14" t="s">
        <v>9</v>
      </c>
      <c r="D7" s="15">
        <f>D8+D12</f>
        <v>297000</v>
      </c>
      <c r="E7" s="15">
        <f>E8+E12</f>
        <v>0</v>
      </c>
      <c r="F7" s="15">
        <f>F8+F12</f>
        <v>297000</v>
      </c>
    </row>
    <row r="8" spans="1:6" ht="12.75">
      <c r="A8" s="16"/>
      <c r="B8" s="17"/>
      <c r="C8" s="18" t="s">
        <v>10</v>
      </c>
      <c r="D8" s="19">
        <f>SUM(D9:D11)</f>
        <v>292000</v>
      </c>
      <c r="E8" s="19">
        <f>SUM(E9:E11)</f>
        <v>0</v>
      </c>
      <c r="F8" s="19">
        <f>SUM(F9:F11)</f>
        <v>292000</v>
      </c>
    </row>
    <row r="9" spans="1:6" ht="12.75" customHeight="1">
      <c r="A9" s="20">
        <v>1</v>
      </c>
      <c r="B9" s="17">
        <v>51</v>
      </c>
      <c r="C9" s="21" t="s">
        <v>11</v>
      </c>
      <c r="D9" s="22">
        <v>149000</v>
      </c>
      <c r="E9" s="22"/>
      <c r="F9" s="22">
        <f>D9+E9</f>
        <v>149000</v>
      </c>
    </row>
    <row r="10" spans="1:6" ht="30.75" customHeight="1">
      <c r="A10" s="16">
        <v>2</v>
      </c>
      <c r="B10" s="17">
        <v>51</v>
      </c>
      <c r="C10" s="23" t="s">
        <v>12</v>
      </c>
      <c r="D10" s="22">
        <v>81000</v>
      </c>
      <c r="E10" s="22"/>
      <c r="F10" s="22">
        <f>D10+E10</f>
        <v>81000</v>
      </c>
    </row>
    <row r="11" spans="1:6" ht="30.75" customHeight="1">
      <c r="A11" s="16">
        <v>3</v>
      </c>
      <c r="B11" s="17">
        <v>51</v>
      </c>
      <c r="C11" s="23" t="s">
        <v>13</v>
      </c>
      <c r="D11" s="22">
        <v>62000</v>
      </c>
      <c r="E11" s="22"/>
      <c r="F11" s="22">
        <f>D11+E11</f>
        <v>62000</v>
      </c>
    </row>
    <row r="12" spans="1:6" ht="12.75">
      <c r="A12" s="24"/>
      <c r="B12" s="25"/>
      <c r="C12" s="18" t="s">
        <v>14</v>
      </c>
      <c r="D12" s="19">
        <f>SUM(D13)</f>
        <v>5000</v>
      </c>
      <c r="E12" s="19">
        <f>SUM(E13)</f>
        <v>0</v>
      </c>
      <c r="F12" s="19">
        <f>SUM(F13)</f>
        <v>5000</v>
      </c>
    </row>
    <row r="13" spans="1:6" ht="12.75">
      <c r="A13" s="24">
        <v>4</v>
      </c>
      <c r="B13" s="25">
        <v>60</v>
      </c>
      <c r="C13" s="26" t="s">
        <v>15</v>
      </c>
      <c r="D13" s="22">
        <v>5000</v>
      </c>
      <c r="E13" s="22"/>
      <c r="F13" s="22">
        <f>D13+E13</f>
        <v>5000</v>
      </c>
    </row>
    <row r="14" spans="1:6" s="32" customFormat="1" ht="26.25">
      <c r="A14" s="28"/>
      <c r="B14" s="29"/>
      <c r="C14" s="30" t="s">
        <v>16</v>
      </c>
      <c r="D14" s="31">
        <f>SUM(D15)</f>
        <v>5000</v>
      </c>
      <c r="E14" s="31">
        <f>SUM(E15)</f>
        <v>0</v>
      </c>
      <c r="F14" s="31">
        <f>SUM(F15)</f>
        <v>5000</v>
      </c>
    </row>
    <row r="15" spans="1:6" ht="12.75">
      <c r="A15" s="33">
        <v>1</v>
      </c>
      <c r="B15" s="25">
        <v>54</v>
      </c>
      <c r="C15" s="34" t="s">
        <v>17</v>
      </c>
      <c r="D15" s="22">
        <v>5000</v>
      </c>
      <c r="E15" s="22"/>
      <c r="F15" s="22">
        <f>D15+E15</f>
        <v>5000</v>
      </c>
    </row>
    <row r="16" spans="1:6" s="32" customFormat="1" ht="12.75">
      <c r="A16" s="28"/>
      <c r="B16" s="29"/>
      <c r="C16" s="30" t="s">
        <v>18</v>
      </c>
      <c r="D16" s="31">
        <f>SUM(D17)</f>
        <v>5000</v>
      </c>
      <c r="E16" s="31">
        <f>SUM(E17)</f>
        <v>0</v>
      </c>
      <c r="F16" s="31">
        <f>SUM(F17)</f>
        <v>5000</v>
      </c>
    </row>
    <row r="17" spans="1:6" ht="26.25">
      <c r="A17" s="33">
        <v>1</v>
      </c>
      <c r="B17" s="25">
        <v>65</v>
      </c>
      <c r="C17" s="34" t="s">
        <v>19</v>
      </c>
      <c r="D17" s="22">
        <v>5000</v>
      </c>
      <c r="E17" s="22"/>
      <c r="F17" s="22">
        <f>D17+E17</f>
        <v>5000</v>
      </c>
    </row>
    <row r="18" spans="1:6" s="32" customFormat="1" ht="12.75">
      <c r="A18" s="28"/>
      <c r="B18" s="29"/>
      <c r="C18" s="30" t="s">
        <v>20</v>
      </c>
      <c r="D18" s="31">
        <f>SUM(D19:D20)</f>
        <v>9000</v>
      </c>
      <c r="E18" s="31">
        <f>SUM(E19:E20)</f>
        <v>0</v>
      </c>
      <c r="F18" s="31">
        <f>SUM(F19:F20)</f>
        <v>9000</v>
      </c>
    </row>
    <row r="19" spans="1:6" ht="39">
      <c r="A19" s="27">
        <v>1</v>
      </c>
      <c r="B19" s="25">
        <v>65</v>
      </c>
      <c r="C19" s="35" t="s">
        <v>21</v>
      </c>
      <c r="D19" s="22">
        <v>5000</v>
      </c>
      <c r="E19" s="22"/>
      <c r="F19" s="22">
        <f>D19+E19</f>
        <v>5000</v>
      </c>
    </row>
    <row r="20" spans="1:6" ht="26.25">
      <c r="A20" s="27">
        <v>2</v>
      </c>
      <c r="B20" s="36">
        <v>65</v>
      </c>
      <c r="C20" s="35" t="s">
        <v>22</v>
      </c>
      <c r="D20" s="22">
        <v>4000</v>
      </c>
      <c r="E20" s="22"/>
      <c r="F20" s="22">
        <f>D20+E20</f>
        <v>4000</v>
      </c>
    </row>
    <row r="21" spans="1:6" s="32" customFormat="1" ht="26.25">
      <c r="A21" s="28"/>
      <c r="B21" s="29"/>
      <c r="C21" s="30" t="s">
        <v>23</v>
      </c>
      <c r="D21" s="31">
        <f>D22</f>
        <v>10000</v>
      </c>
      <c r="E21" s="31">
        <f>E22</f>
        <v>0</v>
      </c>
      <c r="F21" s="31">
        <f>F22</f>
        <v>10000</v>
      </c>
    </row>
    <row r="22" spans="1:6" ht="12.75">
      <c r="A22" s="27">
        <v>1</v>
      </c>
      <c r="B22" s="25">
        <v>65</v>
      </c>
      <c r="C22" s="35" t="s">
        <v>24</v>
      </c>
      <c r="D22" s="22">
        <v>10000</v>
      </c>
      <c r="E22" s="22"/>
      <c r="F22" s="22">
        <f>D22+E22</f>
        <v>10000</v>
      </c>
    </row>
    <row r="23" spans="1:6" s="32" customFormat="1" ht="12.75">
      <c r="A23" s="28"/>
      <c r="B23" s="29"/>
      <c r="C23" s="30" t="s">
        <v>25</v>
      </c>
      <c r="D23" s="31">
        <f>SUM(D24)</f>
        <v>532000</v>
      </c>
      <c r="E23" s="31">
        <f>SUM(E24)</f>
        <v>0</v>
      </c>
      <c r="F23" s="31">
        <f>SUM(F24)</f>
        <v>532000</v>
      </c>
    </row>
    <row r="24" spans="1:6" ht="12.75">
      <c r="A24" s="27">
        <v>1</v>
      </c>
      <c r="B24" s="25">
        <v>66</v>
      </c>
      <c r="C24" s="37" t="s">
        <v>26</v>
      </c>
      <c r="D24" s="22">
        <v>532000</v>
      </c>
      <c r="E24" s="22"/>
      <c r="F24" s="22">
        <f>D24+E24</f>
        <v>532000</v>
      </c>
    </row>
    <row r="25" spans="1:6" s="42" customFormat="1" ht="12.75">
      <c r="A25" s="38"/>
      <c r="B25" s="39"/>
      <c r="C25" s="40" t="s">
        <v>27</v>
      </c>
      <c r="D25" s="41">
        <f>D26+D29+D44+D48</f>
        <v>824000</v>
      </c>
      <c r="E25" s="41">
        <f>E26+E29+E44+E48</f>
        <v>0</v>
      </c>
      <c r="F25" s="41">
        <f>F26+F29+F44+F48</f>
        <v>824000</v>
      </c>
    </row>
    <row r="26" spans="1:6" s="42" customFormat="1" ht="12.75">
      <c r="A26" s="28"/>
      <c r="B26" s="29"/>
      <c r="C26" s="30" t="s">
        <v>28</v>
      </c>
      <c r="D26" s="31">
        <f>SUM(D27:D28)</f>
        <v>24000</v>
      </c>
      <c r="E26" s="31">
        <f>SUM(E27:E28)</f>
        <v>0</v>
      </c>
      <c r="F26" s="31">
        <f>SUM(F27:F28)</f>
        <v>24000</v>
      </c>
    </row>
    <row r="27" spans="1:6" ht="12.75">
      <c r="A27" s="33">
        <v>1</v>
      </c>
      <c r="B27" s="36">
        <v>67</v>
      </c>
      <c r="C27" s="35" t="s">
        <v>29</v>
      </c>
      <c r="D27" s="22">
        <v>19000</v>
      </c>
      <c r="E27" s="22"/>
      <c r="F27" s="22">
        <f>D27+E27</f>
        <v>19000</v>
      </c>
    </row>
    <row r="28" spans="1:6" ht="12.75">
      <c r="A28" s="33">
        <v>2</v>
      </c>
      <c r="B28" s="36">
        <v>67</v>
      </c>
      <c r="C28" s="34" t="s">
        <v>30</v>
      </c>
      <c r="D28" s="22">
        <v>5000</v>
      </c>
      <c r="E28" s="22"/>
      <c r="F28" s="22">
        <f aca="true" t="shared" si="0" ref="F28:F49">D28+E28</f>
        <v>5000</v>
      </c>
    </row>
    <row r="29" spans="1:6" s="42" customFormat="1" ht="12.75">
      <c r="A29" s="28"/>
      <c r="B29" s="29"/>
      <c r="C29" s="30" t="s">
        <v>31</v>
      </c>
      <c r="D29" s="31">
        <f>SUM(D30:D43)</f>
        <v>768000</v>
      </c>
      <c r="E29" s="31">
        <f>SUM(E30:E43)</f>
        <v>0</v>
      </c>
      <c r="F29" s="31">
        <f>SUM(F30:F43)</f>
        <v>768000</v>
      </c>
    </row>
    <row r="30" spans="1:6" ht="12.75">
      <c r="A30" s="43">
        <v>1</v>
      </c>
      <c r="B30" s="36">
        <v>67</v>
      </c>
      <c r="C30" s="35" t="s">
        <v>32</v>
      </c>
      <c r="D30" s="22">
        <v>15000</v>
      </c>
      <c r="E30" s="22"/>
      <c r="F30" s="22">
        <f t="shared" si="0"/>
        <v>15000</v>
      </c>
    </row>
    <row r="31" spans="1:6" ht="12.75">
      <c r="A31" s="43">
        <v>2</v>
      </c>
      <c r="B31" s="36">
        <v>67</v>
      </c>
      <c r="C31" s="35" t="s">
        <v>33</v>
      </c>
      <c r="D31" s="22">
        <v>45000</v>
      </c>
      <c r="E31" s="22"/>
      <c r="F31" s="22">
        <f t="shared" si="0"/>
        <v>45000</v>
      </c>
    </row>
    <row r="32" spans="1:6" ht="26.25">
      <c r="A32" s="43">
        <v>3</v>
      </c>
      <c r="B32" s="36">
        <v>67</v>
      </c>
      <c r="C32" s="35" t="s">
        <v>34</v>
      </c>
      <c r="D32" s="44">
        <v>18000</v>
      </c>
      <c r="E32" s="22"/>
      <c r="F32" s="22">
        <f t="shared" si="0"/>
        <v>18000</v>
      </c>
    </row>
    <row r="33" spans="1:6" ht="26.25">
      <c r="A33" s="43">
        <v>4</v>
      </c>
      <c r="B33" s="36">
        <v>67</v>
      </c>
      <c r="C33" s="35" t="s">
        <v>35</v>
      </c>
      <c r="D33" s="44">
        <v>37000</v>
      </c>
      <c r="E33" s="22"/>
      <c r="F33" s="22">
        <f t="shared" si="0"/>
        <v>37000</v>
      </c>
    </row>
    <row r="34" spans="1:6" ht="26.25">
      <c r="A34" s="43">
        <v>5</v>
      </c>
      <c r="B34" s="36">
        <v>67</v>
      </c>
      <c r="C34" s="35" t="s">
        <v>36</v>
      </c>
      <c r="D34" s="44">
        <v>37000</v>
      </c>
      <c r="E34" s="22"/>
      <c r="F34" s="22">
        <f t="shared" si="0"/>
        <v>37000</v>
      </c>
    </row>
    <row r="35" spans="1:6" ht="26.25">
      <c r="A35" s="43">
        <v>6</v>
      </c>
      <c r="B35" s="36">
        <v>67</v>
      </c>
      <c r="C35" s="35" t="s">
        <v>37</v>
      </c>
      <c r="D35" s="44">
        <v>7000</v>
      </c>
      <c r="E35" s="22"/>
      <c r="F35" s="22">
        <f t="shared" si="0"/>
        <v>7000</v>
      </c>
    </row>
    <row r="36" spans="1:6" ht="12.75">
      <c r="A36" s="43">
        <v>7</v>
      </c>
      <c r="B36" s="36">
        <v>67</v>
      </c>
      <c r="C36" s="35" t="s">
        <v>38</v>
      </c>
      <c r="D36" s="44">
        <v>379000</v>
      </c>
      <c r="E36" s="22"/>
      <c r="F36" s="22">
        <f t="shared" si="0"/>
        <v>379000</v>
      </c>
    </row>
    <row r="37" spans="1:6" ht="26.25">
      <c r="A37" s="43">
        <v>8</v>
      </c>
      <c r="B37" s="36">
        <v>67</v>
      </c>
      <c r="C37" s="37" t="s">
        <v>133</v>
      </c>
      <c r="D37" s="44">
        <v>70000</v>
      </c>
      <c r="E37" s="22"/>
      <c r="F37" s="22">
        <f t="shared" si="0"/>
        <v>70000</v>
      </c>
    </row>
    <row r="38" spans="1:6" ht="12.75">
      <c r="A38" s="43">
        <v>9</v>
      </c>
      <c r="B38" s="36">
        <v>67</v>
      </c>
      <c r="C38" s="37" t="s">
        <v>134</v>
      </c>
      <c r="D38" s="44">
        <v>30000</v>
      </c>
      <c r="E38" s="22"/>
      <c r="F38" s="22">
        <f t="shared" si="0"/>
        <v>30000</v>
      </c>
    </row>
    <row r="39" spans="1:6" ht="26.25">
      <c r="A39" s="43">
        <v>10</v>
      </c>
      <c r="B39" s="36">
        <v>67</v>
      </c>
      <c r="C39" s="37" t="s">
        <v>135</v>
      </c>
      <c r="D39" s="44">
        <v>45000</v>
      </c>
      <c r="E39" s="22"/>
      <c r="F39" s="22">
        <f t="shared" si="0"/>
        <v>45000</v>
      </c>
    </row>
    <row r="40" spans="1:6" ht="39">
      <c r="A40" s="43">
        <v>11</v>
      </c>
      <c r="B40" s="36">
        <v>67</v>
      </c>
      <c r="C40" s="77" t="s">
        <v>136</v>
      </c>
      <c r="D40" s="44">
        <v>70000</v>
      </c>
      <c r="E40" s="22"/>
      <c r="F40" s="22">
        <f t="shared" si="0"/>
        <v>70000</v>
      </c>
    </row>
    <row r="41" spans="1:6" ht="26.25">
      <c r="A41" s="43">
        <v>12</v>
      </c>
      <c r="B41" s="36">
        <v>67</v>
      </c>
      <c r="C41" s="77" t="s">
        <v>137</v>
      </c>
      <c r="D41" s="44">
        <v>5000</v>
      </c>
      <c r="E41" s="22"/>
      <c r="F41" s="22">
        <f t="shared" si="0"/>
        <v>5000</v>
      </c>
    </row>
    <row r="42" spans="1:6" ht="26.25">
      <c r="A42" s="43">
        <v>13</v>
      </c>
      <c r="B42" s="36">
        <v>67</v>
      </c>
      <c r="C42" s="77" t="s">
        <v>138</v>
      </c>
      <c r="D42" s="44">
        <v>4000</v>
      </c>
      <c r="E42" s="22"/>
      <c r="F42" s="22">
        <f t="shared" si="0"/>
        <v>4000</v>
      </c>
    </row>
    <row r="43" spans="1:6" ht="39">
      <c r="A43" s="43">
        <v>14</v>
      </c>
      <c r="B43" s="36">
        <v>67</v>
      </c>
      <c r="C43" s="77" t="s">
        <v>139</v>
      </c>
      <c r="D43" s="44">
        <v>6000</v>
      </c>
      <c r="E43" s="22"/>
      <c r="F43" s="22">
        <f t="shared" si="0"/>
        <v>6000</v>
      </c>
    </row>
    <row r="44" spans="1:6" s="46" customFormat="1" ht="12.75">
      <c r="A44" s="28"/>
      <c r="B44" s="29">
        <v>67</v>
      </c>
      <c r="C44" s="30" t="s">
        <v>39</v>
      </c>
      <c r="D44" s="45">
        <f>SUM(D45:D47)</f>
        <v>26000</v>
      </c>
      <c r="E44" s="45">
        <f>SUM(E45:E47)</f>
        <v>0</v>
      </c>
      <c r="F44" s="45">
        <f>SUM(F45:F47)</f>
        <v>26000</v>
      </c>
    </row>
    <row r="45" spans="1:6" ht="26.25">
      <c r="A45" s="24">
        <v>1</v>
      </c>
      <c r="B45" s="25">
        <v>67</v>
      </c>
      <c r="C45" s="35" t="s">
        <v>40</v>
      </c>
      <c r="D45" s="44">
        <v>10000</v>
      </c>
      <c r="E45" s="22"/>
      <c r="F45" s="22">
        <f t="shared" si="0"/>
        <v>10000</v>
      </c>
    </row>
    <row r="46" spans="1:6" ht="12.75">
      <c r="A46" s="24">
        <v>2</v>
      </c>
      <c r="B46" s="25">
        <v>67</v>
      </c>
      <c r="C46" s="35" t="s">
        <v>41</v>
      </c>
      <c r="D46" s="44">
        <v>10000</v>
      </c>
      <c r="E46" s="22"/>
      <c r="F46" s="22">
        <f t="shared" si="0"/>
        <v>10000</v>
      </c>
    </row>
    <row r="47" spans="1:6" ht="12.75">
      <c r="A47" s="24">
        <v>3</v>
      </c>
      <c r="B47" s="25">
        <v>67</v>
      </c>
      <c r="C47" s="35" t="s">
        <v>42</v>
      </c>
      <c r="D47" s="44">
        <v>6000</v>
      </c>
      <c r="E47" s="22"/>
      <c r="F47" s="22">
        <f t="shared" si="0"/>
        <v>6000</v>
      </c>
    </row>
    <row r="48" spans="1:6" s="42" customFormat="1" ht="12.75">
      <c r="A48" s="28"/>
      <c r="B48" s="29"/>
      <c r="C48" s="30" t="s">
        <v>43</v>
      </c>
      <c r="D48" s="45">
        <f>SUM(D49)</f>
        <v>6000</v>
      </c>
      <c r="E48" s="45">
        <f>SUM(E49)</f>
        <v>0</v>
      </c>
      <c r="F48" s="45">
        <f>SUM(F49)</f>
        <v>6000</v>
      </c>
    </row>
    <row r="49" spans="1:6" ht="12.75">
      <c r="A49" s="24">
        <v>1</v>
      </c>
      <c r="B49" s="25">
        <v>67</v>
      </c>
      <c r="C49" s="35" t="s">
        <v>44</v>
      </c>
      <c r="D49" s="44">
        <v>6000</v>
      </c>
      <c r="E49" s="22"/>
      <c r="F49" s="22">
        <f t="shared" si="0"/>
        <v>6000</v>
      </c>
    </row>
    <row r="50" spans="1:6" ht="26.25">
      <c r="A50" s="47"/>
      <c r="B50" s="48">
        <v>68</v>
      </c>
      <c r="C50" s="49" t="s">
        <v>45</v>
      </c>
      <c r="D50" s="50">
        <f>D52+D57+D66+D68+D76+D80+D83+D85+D88+D90+D96+D98+D101+D108+D111+D114</f>
        <v>481500</v>
      </c>
      <c r="E50" s="50">
        <f>E52+E57+E66+E68+E76+E80+E83+E85+E88+E90+E96+E98+E101+E108+E111+E114</f>
        <v>-4500</v>
      </c>
      <c r="F50" s="50">
        <f>F52+F57+F66+F68+F76+F80+F83+F85+F88+F90+F96+F98+F101+F108+F111+F114</f>
        <v>477000</v>
      </c>
    </row>
    <row r="51" spans="1:6" ht="12.75">
      <c r="A51" s="51"/>
      <c r="B51" s="52"/>
      <c r="C51" s="53" t="s">
        <v>46</v>
      </c>
      <c r="D51" s="54">
        <f>D52+D57+D66+D68+D76+D80+D85+D83+D88</f>
        <v>192800</v>
      </c>
      <c r="E51" s="54">
        <f>E52+E57+E66+E68+E76+E80+E85+E83+E88</f>
        <v>-4500</v>
      </c>
      <c r="F51" s="54">
        <f>F52+F57+F66+F68+F76+F80+F85+F83+F88</f>
        <v>188300</v>
      </c>
    </row>
    <row r="52" spans="1:6" ht="12.75">
      <c r="A52" s="55"/>
      <c r="B52" s="56" t="s">
        <v>47</v>
      </c>
      <c r="C52" s="57" t="s">
        <v>48</v>
      </c>
      <c r="D52" s="58">
        <f>D53+D54+D55+D56</f>
        <v>72300</v>
      </c>
      <c r="E52" s="58">
        <f>E53+E54+E55+E56</f>
        <v>0</v>
      </c>
      <c r="F52" s="58">
        <f>F53+F54+F55+F56</f>
        <v>72300</v>
      </c>
    </row>
    <row r="53" spans="1:6" ht="12.75">
      <c r="A53" s="24">
        <v>1</v>
      </c>
      <c r="B53" s="25">
        <v>68</v>
      </c>
      <c r="C53" s="59" t="s">
        <v>49</v>
      </c>
      <c r="D53" s="60">
        <v>20000</v>
      </c>
      <c r="E53" s="22"/>
      <c r="F53" s="22">
        <f>D53+E53</f>
        <v>20000</v>
      </c>
    </row>
    <row r="54" spans="1:6" ht="12.75">
      <c r="A54" s="24">
        <v>2</v>
      </c>
      <c r="B54" s="25">
        <v>68</v>
      </c>
      <c r="C54" s="59" t="s">
        <v>50</v>
      </c>
      <c r="D54" s="60">
        <v>10000</v>
      </c>
      <c r="E54" s="22"/>
      <c r="F54" s="22">
        <f>D54+E54</f>
        <v>10000</v>
      </c>
    </row>
    <row r="55" spans="1:6" ht="12.75">
      <c r="A55" s="24">
        <v>3</v>
      </c>
      <c r="B55" s="25">
        <v>68</v>
      </c>
      <c r="C55" s="59" t="s">
        <v>51</v>
      </c>
      <c r="D55" s="60">
        <v>5000</v>
      </c>
      <c r="E55" s="22"/>
      <c r="F55" s="22">
        <f>D55+E55</f>
        <v>5000</v>
      </c>
    </row>
    <row r="56" spans="1:6" ht="12.75">
      <c r="A56" s="24">
        <v>4</v>
      </c>
      <c r="B56" s="25">
        <v>68</v>
      </c>
      <c r="C56" s="59" t="s">
        <v>52</v>
      </c>
      <c r="D56" s="60">
        <v>37300</v>
      </c>
      <c r="E56" s="22"/>
      <c r="F56" s="22">
        <f>D56+E56</f>
        <v>37300</v>
      </c>
    </row>
    <row r="57" spans="1:6" ht="12.75">
      <c r="A57" s="55"/>
      <c r="B57" s="56" t="s">
        <v>53</v>
      </c>
      <c r="C57" s="57" t="s">
        <v>54</v>
      </c>
      <c r="D57" s="58">
        <f>SUM(D58:D65)</f>
        <v>24000</v>
      </c>
      <c r="E57" s="58">
        <f>SUM(E58:E65)</f>
        <v>-14500</v>
      </c>
      <c r="F57" s="58">
        <f>SUM(F58:F65)</f>
        <v>9500</v>
      </c>
    </row>
    <row r="58" spans="1:6" ht="12.75">
      <c r="A58" s="24">
        <v>1</v>
      </c>
      <c r="B58" s="25">
        <v>68</v>
      </c>
      <c r="C58" s="61" t="s">
        <v>55</v>
      </c>
      <c r="D58" s="62">
        <v>3000</v>
      </c>
      <c r="E58" s="22">
        <v>-2500</v>
      </c>
      <c r="F58" s="22">
        <f aca="true" t="shared" si="1" ref="F58:F65">D58+E58</f>
        <v>500</v>
      </c>
    </row>
    <row r="59" spans="1:6" ht="12.75">
      <c r="A59" s="24">
        <v>2</v>
      </c>
      <c r="B59" s="25">
        <v>68</v>
      </c>
      <c r="C59" s="63" t="s">
        <v>56</v>
      </c>
      <c r="D59" s="62">
        <v>3000</v>
      </c>
      <c r="E59" s="22">
        <v>-2000</v>
      </c>
      <c r="F59" s="22">
        <f t="shared" si="1"/>
        <v>1000</v>
      </c>
    </row>
    <row r="60" spans="1:6" ht="12.75">
      <c r="A60" s="24">
        <v>3</v>
      </c>
      <c r="B60" s="25">
        <v>68</v>
      </c>
      <c r="C60" s="61" t="s">
        <v>57</v>
      </c>
      <c r="D60" s="62">
        <v>2000</v>
      </c>
      <c r="E60" s="22">
        <v>-1500</v>
      </c>
      <c r="F60" s="22">
        <f t="shared" si="1"/>
        <v>500</v>
      </c>
    </row>
    <row r="61" spans="1:6" ht="12.75">
      <c r="A61" s="24">
        <v>4</v>
      </c>
      <c r="B61" s="25">
        <v>68</v>
      </c>
      <c r="C61" s="61" t="s">
        <v>58</v>
      </c>
      <c r="D61" s="62">
        <v>3000</v>
      </c>
      <c r="E61" s="22">
        <v>-2000</v>
      </c>
      <c r="F61" s="22">
        <f t="shared" si="1"/>
        <v>1000</v>
      </c>
    </row>
    <row r="62" spans="1:6" ht="12.75">
      <c r="A62" s="24">
        <v>5</v>
      </c>
      <c r="B62" s="25">
        <v>68</v>
      </c>
      <c r="C62" s="61" t="s">
        <v>59</v>
      </c>
      <c r="D62" s="62">
        <v>3000</v>
      </c>
      <c r="E62" s="22">
        <v>-2000</v>
      </c>
      <c r="F62" s="22">
        <f t="shared" si="1"/>
        <v>1000</v>
      </c>
    </row>
    <row r="63" spans="1:6" ht="12.75">
      <c r="A63" s="24">
        <v>6</v>
      </c>
      <c r="B63" s="25">
        <v>68</v>
      </c>
      <c r="C63" s="61" t="s">
        <v>60</v>
      </c>
      <c r="D63" s="62">
        <v>3000</v>
      </c>
      <c r="E63" s="22">
        <v>-1000</v>
      </c>
      <c r="F63" s="22">
        <f t="shared" si="1"/>
        <v>2000</v>
      </c>
    </row>
    <row r="64" spans="1:6" ht="12.75">
      <c r="A64" s="24">
        <v>7</v>
      </c>
      <c r="B64" s="25">
        <v>68</v>
      </c>
      <c r="C64" s="61" t="s">
        <v>61</v>
      </c>
      <c r="D64" s="62">
        <v>3000</v>
      </c>
      <c r="E64" s="22">
        <v>-1500</v>
      </c>
      <c r="F64" s="22">
        <f t="shared" si="1"/>
        <v>1500</v>
      </c>
    </row>
    <row r="65" spans="1:6" ht="12.75">
      <c r="A65" s="24">
        <v>8</v>
      </c>
      <c r="B65" s="25">
        <v>68</v>
      </c>
      <c r="C65" s="61" t="s">
        <v>62</v>
      </c>
      <c r="D65" s="62">
        <v>4000</v>
      </c>
      <c r="E65" s="22">
        <v>-2000</v>
      </c>
      <c r="F65" s="22">
        <f t="shared" si="1"/>
        <v>2000</v>
      </c>
    </row>
    <row r="66" spans="1:6" ht="12.75">
      <c r="A66" s="55"/>
      <c r="B66" s="56" t="s">
        <v>63</v>
      </c>
      <c r="C66" s="64" t="s">
        <v>64</v>
      </c>
      <c r="D66" s="65">
        <f>D67</f>
        <v>22000</v>
      </c>
      <c r="E66" s="65">
        <f>E67</f>
        <v>0</v>
      </c>
      <c r="F66" s="65">
        <f>F67</f>
        <v>22000</v>
      </c>
    </row>
    <row r="67" spans="1:6" ht="12.75">
      <c r="A67" s="24">
        <v>1</v>
      </c>
      <c r="B67" s="25">
        <v>68</v>
      </c>
      <c r="C67" s="78" t="s">
        <v>145</v>
      </c>
      <c r="D67" s="62">
        <v>22000</v>
      </c>
      <c r="E67" s="22"/>
      <c r="F67" s="22">
        <f>D67+E67</f>
        <v>22000</v>
      </c>
    </row>
    <row r="68" spans="1:6" ht="12.75">
      <c r="A68" s="55"/>
      <c r="B68" s="56" t="s">
        <v>65</v>
      </c>
      <c r="C68" s="64" t="s">
        <v>66</v>
      </c>
      <c r="D68" s="65">
        <f>SUM(D69:D75)</f>
        <v>26000</v>
      </c>
      <c r="E68" s="65">
        <f>SUM(E69:E75)</f>
        <v>0</v>
      </c>
      <c r="F68" s="65">
        <f>SUM(F69:F75)</f>
        <v>26000</v>
      </c>
    </row>
    <row r="69" spans="1:6" ht="12.75">
      <c r="A69" s="24">
        <v>1</v>
      </c>
      <c r="B69" s="25">
        <v>68</v>
      </c>
      <c r="C69" s="61" t="s">
        <v>67</v>
      </c>
      <c r="D69" s="62">
        <v>1000</v>
      </c>
      <c r="E69" s="22"/>
      <c r="F69" s="22">
        <f aca="true" t="shared" si="2" ref="F69:F75">D69+E69</f>
        <v>1000</v>
      </c>
    </row>
    <row r="70" spans="1:6" ht="12.75">
      <c r="A70" s="24">
        <v>2</v>
      </c>
      <c r="B70" s="25">
        <v>68</v>
      </c>
      <c r="C70" s="61" t="s">
        <v>68</v>
      </c>
      <c r="D70" s="62">
        <v>3000</v>
      </c>
      <c r="E70" s="22"/>
      <c r="F70" s="22">
        <f t="shared" si="2"/>
        <v>3000</v>
      </c>
    </row>
    <row r="71" spans="1:6" ht="12.75">
      <c r="A71" s="24">
        <v>3</v>
      </c>
      <c r="B71" s="25">
        <v>68</v>
      </c>
      <c r="C71" s="61" t="s">
        <v>69</v>
      </c>
      <c r="D71" s="62">
        <v>1000</v>
      </c>
      <c r="E71" s="22"/>
      <c r="F71" s="22">
        <f t="shared" si="2"/>
        <v>1000</v>
      </c>
    </row>
    <row r="72" spans="1:6" ht="12.75">
      <c r="A72" s="24">
        <v>4</v>
      </c>
      <c r="B72" s="25">
        <v>68</v>
      </c>
      <c r="C72" s="61" t="s">
        <v>70</v>
      </c>
      <c r="D72" s="62">
        <v>1000</v>
      </c>
      <c r="E72" s="22"/>
      <c r="F72" s="22">
        <f t="shared" si="2"/>
        <v>1000</v>
      </c>
    </row>
    <row r="73" spans="1:6" ht="12.75">
      <c r="A73" s="24">
        <v>5</v>
      </c>
      <c r="B73" s="25">
        <v>68</v>
      </c>
      <c r="C73" s="61" t="s">
        <v>71</v>
      </c>
      <c r="D73" s="62">
        <v>17000</v>
      </c>
      <c r="E73" s="22"/>
      <c r="F73" s="22">
        <f t="shared" si="2"/>
        <v>17000</v>
      </c>
    </row>
    <row r="74" spans="1:6" ht="12.75">
      <c r="A74" s="24">
        <v>6</v>
      </c>
      <c r="B74" s="25">
        <v>68</v>
      </c>
      <c r="C74" s="61" t="s">
        <v>72</v>
      </c>
      <c r="D74" s="62">
        <v>1000</v>
      </c>
      <c r="E74" s="22"/>
      <c r="F74" s="22">
        <f t="shared" si="2"/>
        <v>1000</v>
      </c>
    </row>
    <row r="75" spans="1:6" ht="12.75">
      <c r="A75" s="24">
        <v>7</v>
      </c>
      <c r="B75" s="25">
        <v>68</v>
      </c>
      <c r="C75" s="61" t="s">
        <v>73</v>
      </c>
      <c r="D75" s="62">
        <v>2000</v>
      </c>
      <c r="E75" s="22"/>
      <c r="F75" s="22">
        <f t="shared" si="2"/>
        <v>2000</v>
      </c>
    </row>
    <row r="76" spans="1:6" ht="12.75">
      <c r="A76" s="55"/>
      <c r="B76" s="56" t="s">
        <v>74</v>
      </c>
      <c r="C76" s="64" t="s">
        <v>75</v>
      </c>
      <c r="D76" s="65">
        <f>SUM(D77:D79)</f>
        <v>33000</v>
      </c>
      <c r="E76" s="65">
        <f>SUM(E77:E79)</f>
        <v>10000</v>
      </c>
      <c r="F76" s="65">
        <f>SUM(F77:F79)</f>
        <v>43000</v>
      </c>
    </row>
    <row r="77" spans="1:6" ht="12.75">
      <c r="A77" s="24">
        <v>1</v>
      </c>
      <c r="B77" s="25">
        <v>68</v>
      </c>
      <c r="C77" s="61" t="s">
        <v>76</v>
      </c>
      <c r="D77" s="62">
        <v>30500</v>
      </c>
      <c r="E77" s="22">
        <v>10000</v>
      </c>
      <c r="F77" s="22">
        <f>D77+E77</f>
        <v>40500</v>
      </c>
    </row>
    <row r="78" spans="1:6" ht="12.75">
      <c r="A78" s="24">
        <v>2</v>
      </c>
      <c r="B78" s="25">
        <v>68</v>
      </c>
      <c r="C78" s="61" t="s">
        <v>77</v>
      </c>
      <c r="D78" s="62">
        <v>500</v>
      </c>
      <c r="E78" s="22"/>
      <c r="F78" s="22">
        <f>D78+E78</f>
        <v>500</v>
      </c>
    </row>
    <row r="79" spans="1:6" ht="26.25">
      <c r="A79" s="24">
        <v>3</v>
      </c>
      <c r="B79" s="25">
        <v>68</v>
      </c>
      <c r="C79" s="61" t="s">
        <v>78</v>
      </c>
      <c r="D79" s="62">
        <v>2000</v>
      </c>
      <c r="E79" s="22"/>
      <c r="F79" s="22">
        <f>D79+E79</f>
        <v>2000</v>
      </c>
    </row>
    <row r="80" spans="1:6" ht="12.75">
      <c r="A80" s="55"/>
      <c r="B80" s="56" t="s">
        <v>79</v>
      </c>
      <c r="C80" s="64" t="s">
        <v>80</v>
      </c>
      <c r="D80" s="65">
        <f>D81+D82</f>
        <v>9500</v>
      </c>
      <c r="E80" s="65">
        <f>E81+E82</f>
        <v>0</v>
      </c>
      <c r="F80" s="65">
        <f>F81+F82</f>
        <v>9500</v>
      </c>
    </row>
    <row r="81" spans="1:6" ht="12.75">
      <c r="A81" s="24">
        <v>1</v>
      </c>
      <c r="B81" s="25">
        <v>68</v>
      </c>
      <c r="C81" s="61" t="s">
        <v>81</v>
      </c>
      <c r="D81" s="62">
        <v>5500</v>
      </c>
      <c r="E81" s="22"/>
      <c r="F81" s="22">
        <f>D81+E81</f>
        <v>5500</v>
      </c>
    </row>
    <row r="82" spans="1:6" ht="12.75">
      <c r="A82" s="24">
        <v>2</v>
      </c>
      <c r="B82" s="66">
        <v>68</v>
      </c>
      <c r="C82" s="61" t="s">
        <v>82</v>
      </c>
      <c r="D82" s="62">
        <v>4000</v>
      </c>
      <c r="E82" s="22"/>
      <c r="F82" s="22">
        <f aca="true" t="shared" si="3" ref="F82:F119">D82+E82</f>
        <v>4000</v>
      </c>
    </row>
    <row r="83" spans="1:6" ht="12.75">
      <c r="A83" s="55"/>
      <c r="B83" s="67" t="s">
        <v>83</v>
      </c>
      <c r="C83" s="64" t="s">
        <v>84</v>
      </c>
      <c r="D83" s="65">
        <f>D84</f>
        <v>2000</v>
      </c>
      <c r="E83" s="65">
        <f>E84</f>
        <v>0</v>
      </c>
      <c r="F83" s="65">
        <f>F84</f>
        <v>2000</v>
      </c>
    </row>
    <row r="84" spans="1:6" ht="12.75">
      <c r="A84" s="24">
        <v>1</v>
      </c>
      <c r="B84" s="25">
        <v>68</v>
      </c>
      <c r="C84" s="61" t="s">
        <v>85</v>
      </c>
      <c r="D84" s="62">
        <v>2000</v>
      </c>
      <c r="E84" s="22"/>
      <c r="F84" s="22">
        <f t="shared" si="3"/>
        <v>2000</v>
      </c>
    </row>
    <row r="85" spans="1:6" ht="12.75">
      <c r="A85" s="55"/>
      <c r="B85" s="56" t="s">
        <v>86</v>
      </c>
      <c r="C85" s="64" t="s">
        <v>87</v>
      </c>
      <c r="D85" s="65">
        <f>D86+D87</f>
        <v>2000</v>
      </c>
      <c r="E85" s="65">
        <f>E86+E87</f>
        <v>0</v>
      </c>
      <c r="F85" s="65">
        <f>F86+F87</f>
        <v>2000</v>
      </c>
    </row>
    <row r="86" spans="1:6" ht="12.75">
      <c r="A86" s="24">
        <v>1</v>
      </c>
      <c r="B86" s="25">
        <v>68</v>
      </c>
      <c r="C86" s="61" t="s">
        <v>88</v>
      </c>
      <c r="D86" s="62">
        <v>1000</v>
      </c>
      <c r="E86" s="22"/>
      <c r="F86" s="22">
        <f t="shared" si="3"/>
        <v>1000</v>
      </c>
    </row>
    <row r="87" spans="1:6" ht="12.75">
      <c r="A87" s="24">
        <v>2</v>
      </c>
      <c r="B87" s="25">
        <v>68</v>
      </c>
      <c r="C87" s="61" t="s">
        <v>89</v>
      </c>
      <c r="D87" s="62">
        <v>1000</v>
      </c>
      <c r="E87" s="22"/>
      <c r="F87" s="22">
        <f t="shared" si="3"/>
        <v>1000</v>
      </c>
    </row>
    <row r="88" spans="1:6" ht="12.75">
      <c r="A88" s="55"/>
      <c r="B88" s="56" t="s">
        <v>90</v>
      </c>
      <c r="C88" s="64" t="s">
        <v>91</v>
      </c>
      <c r="D88" s="65">
        <f>D89</f>
        <v>2000</v>
      </c>
      <c r="E88" s="65">
        <f>E89</f>
        <v>0</v>
      </c>
      <c r="F88" s="65">
        <f>F89</f>
        <v>2000</v>
      </c>
    </row>
    <row r="89" spans="1:6" ht="12.75">
      <c r="A89" s="24">
        <v>1</v>
      </c>
      <c r="B89" s="25">
        <v>68</v>
      </c>
      <c r="C89" s="61" t="s">
        <v>92</v>
      </c>
      <c r="D89" s="62">
        <v>2000</v>
      </c>
      <c r="E89" s="22"/>
      <c r="F89" s="22">
        <f t="shared" si="3"/>
        <v>2000</v>
      </c>
    </row>
    <row r="90" spans="1:6" ht="12.75">
      <c r="A90" s="68"/>
      <c r="B90" s="69"/>
      <c r="C90" s="70" t="s">
        <v>93</v>
      </c>
      <c r="D90" s="71">
        <f>SUM(D91:D95)</f>
        <v>53000</v>
      </c>
      <c r="E90" s="71">
        <f>SUM(E91:E95)</f>
        <v>0</v>
      </c>
      <c r="F90" s="71">
        <f>SUM(F91:F95)</f>
        <v>53000</v>
      </c>
    </row>
    <row r="91" spans="1:6" ht="12.75">
      <c r="A91" s="24">
        <v>1</v>
      </c>
      <c r="B91" s="25">
        <v>68</v>
      </c>
      <c r="C91" s="61" t="s">
        <v>94</v>
      </c>
      <c r="D91" s="22">
        <v>46000</v>
      </c>
      <c r="E91" s="22"/>
      <c r="F91" s="22">
        <f t="shared" si="3"/>
        <v>46000</v>
      </c>
    </row>
    <row r="92" spans="1:6" ht="12.75">
      <c r="A92" s="24">
        <v>2</v>
      </c>
      <c r="B92" s="25">
        <v>68</v>
      </c>
      <c r="C92" s="61" t="s">
        <v>95</v>
      </c>
      <c r="D92" s="22">
        <v>4500</v>
      </c>
      <c r="E92" s="22"/>
      <c r="F92" s="22">
        <f t="shared" si="3"/>
        <v>4500</v>
      </c>
    </row>
    <row r="93" spans="1:6" ht="12.75">
      <c r="A93" s="24">
        <v>3</v>
      </c>
      <c r="B93" s="25">
        <v>68</v>
      </c>
      <c r="C93" s="61" t="s">
        <v>96</v>
      </c>
      <c r="D93" s="22">
        <v>200</v>
      </c>
      <c r="E93" s="22"/>
      <c r="F93" s="22">
        <f t="shared" si="3"/>
        <v>200</v>
      </c>
    </row>
    <row r="94" spans="1:6" ht="26.25">
      <c r="A94" s="24">
        <v>4</v>
      </c>
      <c r="B94" s="25">
        <v>68</v>
      </c>
      <c r="C94" s="61" t="s">
        <v>97</v>
      </c>
      <c r="D94" s="22">
        <v>1300</v>
      </c>
      <c r="E94" s="22"/>
      <c r="F94" s="22">
        <f t="shared" si="3"/>
        <v>1300</v>
      </c>
    </row>
    <row r="95" spans="1:6" ht="26.25">
      <c r="A95" s="24">
        <v>5</v>
      </c>
      <c r="B95" s="25">
        <v>68</v>
      </c>
      <c r="C95" s="61" t="s">
        <v>98</v>
      </c>
      <c r="D95" s="22">
        <v>1000</v>
      </c>
      <c r="E95" s="22"/>
      <c r="F95" s="22">
        <f t="shared" si="3"/>
        <v>1000</v>
      </c>
    </row>
    <row r="96" spans="1:6" ht="12.75">
      <c r="A96" s="68"/>
      <c r="B96" s="69"/>
      <c r="C96" s="70" t="s">
        <v>99</v>
      </c>
      <c r="D96" s="71">
        <f>D97</f>
        <v>22000</v>
      </c>
      <c r="E96" s="71">
        <f>E97</f>
        <v>0</v>
      </c>
      <c r="F96" s="71">
        <f>F97</f>
        <v>22000</v>
      </c>
    </row>
    <row r="97" spans="1:6" ht="12.75">
      <c r="A97" s="24">
        <v>1</v>
      </c>
      <c r="B97" s="25">
        <v>68</v>
      </c>
      <c r="C97" s="61" t="s">
        <v>100</v>
      </c>
      <c r="D97" s="22">
        <v>22000</v>
      </c>
      <c r="E97" s="22"/>
      <c r="F97" s="22">
        <f t="shared" si="3"/>
        <v>22000</v>
      </c>
    </row>
    <row r="98" spans="1:6" ht="12.75">
      <c r="A98" s="68"/>
      <c r="B98" s="69"/>
      <c r="C98" s="70" t="s">
        <v>101</v>
      </c>
      <c r="D98" s="71">
        <f>D99+D100</f>
        <v>32000</v>
      </c>
      <c r="E98" s="71">
        <f>E99+E100</f>
        <v>0</v>
      </c>
      <c r="F98" s="71">
        <f>F99+F100</f>
        <v>32000</v>
      </c>
    </row>
    <row r="99" spans="1:6" ht="12.75">
      <c r="A99" s="24">
        <v>1</v>
      </c>
      <c r="B99" s="25">
        <v>68</v>
      </c>
      <c r="C99" s="61" t="s">
        <v>102</v>
      </c>
      <c r="D99" s="22">
        <v>23800</v>
      </c>
      <c r="E99" s="22"/>
      <c r="F99" s="22">
        <f t="shared" si="3"/>
        <v>23800</v>
      </c>
    </row>
    <row r="100" spans="1:6" ht="12.75">
      <c r="A100" s="24">
        <v>2</v>
      </c>
      <c r="B100" s="25">
        <v>68</v>
      </c>
      <c r="C100" s="61" t="s">
        <v>103</v>
      </c>
      <c r="D100" s="22">
        <v>8200</v>
      </c>
      <c r="E100" s="22"/>
      <c r="F100" s="22">
        <f t="shared" si="3"/>
        <v>8200</v>
      </c>
    </row>
    <row r="101" spans="1:6" ht="12.75">
      <c r="A101" s="68"/>
      <c r="B101" s="69"/>
      <c r="C101" s="70" t="s">
        <v>104</v>
      </c>
      <c r="D101" s="71">
        <f>SUM(D102:D107)</f>
        <v>37700</v>
      </c>
      <c r="E101" s="71">
        <f>SUM(E102:E107)</f>
        <v>0</v>
      </c>
      <c r="F101" s="71">
        <f>SUM(F102:F107)</f>
        <v>37700</v>
      </c>
    </row>
    <row r="102" spans="1:6" ht="12.75">
      <c r="A102" s="24">
        <v>1</v>
      </c>
      <c r="B102" s="25">
        <v>68</v>
      </c>
      <c r="C102" s="61" t="s">
        <v>105</v>
      </c>
      <c r="D102" s="22">
        <v>0</v>
      </c>
      <c r="E102" s="22"/>
      <c r="F102" s="22">
        <f t="shared" si="3"/>
        <v>0</v>
      </c>
    </row>
    <row r="103" spans="1:6" ht="12.75">
      <c r="A103" s="24">
        <v>2</v>
      </c>
      <c r="B103" s="25">
        <v>68</v>
      </c>
      <c r="C103" s="61" t="s">
        <v>106</v>
      </c>
      <c r="D103" s="22">
        <v>0</v>
      </c>
      <c r="E103" s="22"/>
      <c r="F103" s="22">
        <f t="shared" si="3"/>
        <v>0</v>
      </c>
    </row>
    <row r="104" spans="1:6" ht="12.75">
      <c r="A104" s="24">
        <v>3</v>
      </c>
      <c r="B104" s="25">
        <v>68</v>
      </c>
      <c r="C104" s="61" t="s">
        <v>107</v>
      </c>
      <c r="D104" s="22">
        <v>0</v>
      </c>
      <c r="E104" s="22"/>
      <c r="F104" s="22">
        <f t="shared" si="3"/>
        <v>0</v>
      </c>
    </row>
    <row r="105" spans="1:6" ht="12.75">
      <c r="A105" s="24">
        <v>4</v>
      </c>
      <c r="B105" s="25">
        <v>68</v>
      </c>
      <c r="C105" s="61" t="s">
        <v>108</v>
      </c>
      <c r="D105" s="22">
        <v>0</v>
      </c>
      <c r="E105" s="22"/>
      <c r="F105" s="22">
        <f t="shared" si="3"/>
        <v>0</v>
      </c>
    </row>
    <row r="106" spans="1:6" ht="12.75">
      <c r="A106" s="24">
        <v>5</v>
      </c>
      <c r="B106" s="25">
        <v>68</v>
      </c>
      <c r="C106" s="79" t="s">
        <v>142</v>
      </c>
      <c r="D106" s="22">
        <v>15000</v>
      </c>
      <c r="E106" s="22"/>
      <c r="F106" s="22">
        <f t="shared" si="3"/>
        <v>15000</v>
      </c>
    </row>
    <row r="107" spans="1:6" ht="39">
      <c r="A107" s="24">
        <v>6</v>
      </c>
      <c r="B107" s="25">
        <v>68</v>
      </c>
      <c r="C107" s="79" t="s">
        <v>143</v>
      </c>
      <c r="D107" s="22">
        <v>22700</v>
      </c>
      <c r="E107" s="22"/>
      <c r="F107" s="22">
        <f t="shared" si="3"/>
        <v>22700</v>
      </c>
    </row>
    <row r="108" spans="1:6" ht="12.75">
      <c r="A108" s="68"/>
      <c r="B108" s="69"/>
      <c r="C108" s="70" t="s">
        <v>109</v>
      </c>
      <c r="D108" s="71">
        <f>D109+D110</f>
        <v>29000</v>
      </c>
      <c r="E108" s="71">
        <f>E109+E110</f>
        <v>0</v>
      </c>
      <c r="F108" s="71">
        <f>F109+F110</f>
        <v>29000</v>
      </c>
    </row>
    <row r="109" spans="1:6" ht="12.75">
      <c r="A109" s="24">
        <v>1</v>
      </c>
      <c r="B109" s="25">
        <v>68</v>
      </c>
      <c r="C109" s="61" t="s">
        <v>110</v>
      </c>
      <c r="D109" s="22">
        <v>9000</v>
      </c>
      <c r="E109" s="22"/>
      <c r="F109" s="22">
        <f t="shared" si="3"/>
        <v>9000</v>
      </c>
    </row>
    <row r="110" spans="1:6" ht="12.75">
      <c r="A110" s="24">
        <v>2</v>
      </c>
      <c r="B110" s="25">
        <v>68</v>
      </c>
      <c r="C110" s="61" t="s">
        <v>111</v>
      </c>
      <c r="D110" s="22">
        <v>20000</v>
      </c>
      <c r="E110" s="22"/>
      <c r="F110" s="22">
        <f t="shared" si="3"/>
        <v>20000</v>
      </c>
    </row>
    <row r="111" spans="1:6" ht="12.75">
      <c r="A111" s="68"/>
      <c r="B111" s="69"/>
      <c r="C111" s="70" t="s">
        <v>112</v>
      </c>
      <c r="D111" s="71">
        <f>D112+D113</f>
        <v>70000</v>
      </c>
      <c r="E111" s="71">
        <f>E112+E113</f>
        <v>0</v>
      </c>
      <c r="F111" s="71">
        <f>F112+F113</f>
        <v>70000</v>
      </c>
    </row>
    <row r="112" spans="1:6" ht="12.75">
      <c r="A112" s="24">
        <v>1</v>
      </c>
      <c r="B112" s="25">
        <v>68</v>
      </c>
      <c r="C112" s="78" t="s">
        <v>141</v>
      </c>
      <c r="D112" s="22">
        <v>50000</v>
      </c>
      <c r="E112" s="22"/>
      <c r="F112" s="22">
        <f t="shared" si="3"/>
        <v>50000</v>
      </c>
    </row>
    <row r="113" spans="1:6" ht="12.75">
      <c r="A113" s="24">
        <v>2</v>
      </c>
      <c r="B113" s="25">
        <v>68</v>
      </c>
      <c r="C113" s="78" t="s">
        <v>140</v>
      </c>
      <c r="D113" s="22">
        <v>20000</v>
      </c>
      <c r="E113" s="22"/>
      <c r="F113" s="22">
        <f t="shared" si="3"/>
        <v>20000</v>
      </c>
    </row>
    <row r="114" spans="1:6" ht="12.75">
      <c r="A114" s="47"/>
      <c r="B114" s="48"/>
      <c r="C114" s="70" t="s">
        <v>113</v>
      </c>
      <c r="D114" s="71">
        <f>D115+D116+D117+D118+D119+D120</f>
        <v>45000</v>
      </c>
      <c r="E114" s="71">
        <f>E115+E116+E117+E118+E119+E120</f>
        <v>0</v>
      </c>
      <c r="F114" s="71">
        <f>F115+F116+F117+F118+F119+F120</f>
        <v>45000</v>
      </c>
    </row>
    <row r="115" spans="1:6" ht="12.75">
      <c r="A115" s="24">
        <v>1</v>
      </c>
      <c r="B115" s="25">
        <v>68</v>
      </c>
      <c r="C115" s="61" t="s">
        <v>114</v>
      </c>
      <c r="D115" s="22">
        <v>16600</v>
      </c>
      <c r="E115" s="22"/>
      <c r="F115" s="22">
        <f t="shared" si="3"/>
        <v>16600</v>
      </c>
    </row>
    <row r="116" spans="1:6" ht="12.75">
      <c r="A116" s="72">
        <v>2</v>
      </c>
      <c r="B116" s="25">
        <v>68</v>
      </c>
      <c r="C116" s="61" t="s">
        <v>115</v>
      </c>
      <c r="D116" s="22">
        <v>5000</v>
      </c>
      <c r="E116" s="22"/>
      <c r="F116" s="22">
        <f t="shared" si="3"/>
        <v>5000</v>
      </c>
    </row>
    <row r="117" spans="1:6" ht="12.75">
      <c r="A117" s="24">
        <v>3</v>
      </c>
      <c r="B117" s="25">
        <v>68</v>
      </c>
      <c r="C117" s="61" t="s">
        <v>116</v>
      </c>
      <c r="D117" s="22">
        <v>6600</v>
      </c>
      <c r="E117" s="22"/>
      <c r="F117" s="22">
        <f t="shared" si="3"/>
        <v>6600</v>
      </c>
    </row>
    <row r="118" spans="1:6" ht="12.75">
      <c r="A118" s="72">
        <v>4</v>
      </c>
      <c r="B118" s="25">
        <v>68</v>
      </c>
      <c r="C118" s="61" t="s">
        <v>117</v>
      </c>
      <c r="D118" s="22">
        <v>6600</v>
      </c>
      <c r="E118" s="22"/>
      <c r="F118" s="22">
        <f t="shared" si="3"/>
        <v>6600</v>
      </c>
    </row>
    <row r="119" spans="1:6" ht="12.75">
      <c r="A119" s="72">
        <v>5</v>
      </c>
      <c r="B119" s="25">
        <v>68</v>
      </c>
      <c r="C119" s="73" t="s">
        <v>118</v>
      </c>
      <c r="D119" s="74">
        <v>6600</v>
      </c>
      <c r="E119" s="22"/>
      <c r="F119" s="22">
        <f t="shared" si="3"/>
        <v>6600</v>
      </c>
    </row>
    <row r="120" spans="1:6" ht="12.75">
      <c r="A120" s="72">
        <v>6</v>
      </c>
      <c r="B120" s="25">
        <v>68</v>
      </c>
      <c r="C120" s="75" t="s">
        <v>119</v>
      </c>
      <c r="D120" s="22">
        <v>3600</v>
      </c>
      <c r="E120" s="22"/>
      <c r="F120" s="22">
        <f>D120+E120</f>
        <v>3600</v>
      </c>
    </row>
    <row r="121" spans="1:6" s="32" customFormat="1" ht="12.75">
      <c r="A121" s="28"/>
      <c r="B121" s="29"/>
      <c r="C121" s="30" t="s">
        <v>120</v>
      </c>
      <c r="D121" s="31">
        <f>SUM(D122:D122)</f>
        <v>61000</v>
      </c>
      <c r="E121" s="31">
        <f>SUM(E122:E122)</f>
        <v>0</v>
      </c>
      <c r="F121" s="31">
        <f>SUM(F122:F122)</f>
        <v>61000</v>
      </c>
    </row>
    <row r="122" spans="1:6" ht="12.75">
      <c r="A122" s="33">
        <v>1</v>
      </c>
      <c r="B122" s="17">
        <v>68</v>
      </c>
      <c r="C122" s="26" t="s">
        <v>121</v>
      </c>
      <c r="D122" s="22">
        <v>61000</v>
      </c>
      <c r="E122" s="22"/>
      <c r="F122" s="22">
        <f>D122+E122</f>
        <v>61000</v>
      </c>
    </row>
    <row r="123" spans="1:6" s="32" customFormat="1" ht="12.75">
      <c r="A123" s="28"/>
      <c r="B123" s="29"/>
      <c r="C123" s="30" t="s">
        <v>122</v>
      </c>
      <c r="D123" s="31">
        <f>SUM(D124:D124)</f>
        <v>2000</v>
      </c>
      <c r="E123" s="31">
        <f>SUM(E124:E124)</f>
        <v>0</v>
      </c>
      <c r="F123" s="31">
        <f>SUM(F124:F124)</f>
        <v>2000</v>
      </c>
    </row>
    <row r="124" spans="1:6" ht="12.75">
      <c r="A124" s="33">
        <v>1</v>
      </c>
      <c r="B124" s="17">
        <v>83</v>
      </c>
      <c r="C124" s="26" t="s">
        <v>123</v>
      </c>
      <c r="D124" s="22">
        <v>2000</v>
      </c>
      <c r="E124" s="22"/>
      <c r="F124" s="22">
        <f>D124+E124</f>
        <v>2000</v>
      </c>
    </row>
    <row r="125" spans="1:6" s="32" customFormat="1" ht="26.25">
      <c r="A125" s="28"/>
      <c r="B125" s="76"/>
      <c r="C125" s="30" t="s">
        <v>124</v>
      </c>
      <c r="D125" s="31">
        <f>SUM(D126:D136)</f>
        <v>2188000</v>
      </c>
      <c r="E125" s="31">
        <f>SUM(E126:E136)</f>
        <v>0</v>
      </c>
      <c r="F125" s="31">
        <f>SUM(F126:F136)</f>
        <v>2188000</v>
      </c>
    </row>
    <row r="126" spans="1:6" ht="26.25">
      <c r="A126" s="33">
        <v>1</v>
      </c>
      <c r="B126" s="17">
        <v>84</v>
      </c>
      <c r="C126" s="81" t="s">
        <v>125</v>
      </c>
      <c r="D126" s="22">
        <v>1055000</v>
      </c>
      <c r="E126" s="22"/>
      <c r="F126" s="22">
        <f>D126+E126</f>
        <v>1055000</v>
      </c>
    </row>
    <row r="127" spans="1:6" ht="12.75">
      <c r="A127" s="33">
        <v>2</v>
      </c>
      <c r="B127" s="17">
        <v>84</v>
      </c>
      <c r="C127" s="81" t="s">
        <v>126</v>
      </c>
      <c r="D127" s="22">
        <v>77000</v>
      </c>
      <c r="E127" s="22"/>
      <c r="F127" s="22">
        <f>D127+E127</f>
        <v>77000</v>
      </c>
    </row>
    <row r="128" spans="1:6" ht="26.25">
      <c r="A128" s="33">
        <v>3</v>
      </c>
      <c r="B128" s="17">
        <v>84</v>
      </c>
      <c r="C128" s="26" t="s">
        <v>127</v>
      </c>
      <c r="D128" s="22">
        <v>50000</v>
      </c>
      <c r="E128" s="22"/>
      <c r="F128" s="22">
        <f aca="true" t="shared" si="4" ref="F128:F136">D128+E128</f>
        <v>50000</v>
      </c>
    </row>
    <row r="129" spans="1:6" ht="26.25">
      <c r="A129" s="33">
        <v>4</v>
      </c>
      <c r="B129" s="17">
        <v>84</v>
      </c>
      <c r="C129" s="26" t="s">
        <v>128</v>
      </c>
      <c r="D129" s="22">
        <v>35000</v>
      </c>
      <c r="E129" s="22"/>
      <c r="F129" s="22">
        <f t="shared" si="4"/>
        <v>35000</v>
      </c>
    </row>
    <row r="130" spans="1:6" ht="12.75">
      <c r="A130" s="33">
        <v>5</v>
      </c>
      <c r="B130" s="17">
        <v>84</v>
      </c>
      <c r="C130" s="26" t="s">
        <v>129</v>
      </c>
      <c r="D130" s="22">
        <v>130000</v>
      </c>
      <c r="E130" s="22"/>
      <c r="F130" s="22">
        <f t="shared" si="4"/>
        <v>130000</v>
      </c>
    </row>
    <row r="131" spans="1:6" ht="12.75">
      <c r="A131" s="33">
        <v>6</v>
      </c>
      <c r="B131" s="17">
        <v>84</v>
      </c>
      <c r="C131" s="26" t="s">
        <v>130</v>
      </c>
      <c r="D131" s="22">
        <v>73000</v>
      </c>
      <c r="E131" s="22"/>
      <c r="F131" s="22">
        <f t="shared" si="4"/>
        <v>73000</v>
      </c>
    </row>
    <row r="132" spans="1:6" ht="26.25">
      <c r="A132" s="33">
        <v>7</v>
      </c>
      <c r="B132" s="17">
        <v>84</v>
      </c>
      <c r="C132" s="37" t="s">
        <v>131</v>
      </c>
      <c r="D132" s="27">
        <v>450000</v>
      </c>
      <c r="E132" s="22"/>
      <c r="F132" s="22">
        <f t="shared" si="4"/>
        <v>450000</v>
      </c>
    </row>
    <row r="133" spans="1:6" ht="26.25">
      <c r="A133" s="33">
        <v>8</v>
      </c>
      <c r="B133" s="17">
        <v>84</v>
      </c>
      <c r="C133" s="37" t="s">
        <v>132</v>
      </c>
      <c r="D133" s="22">
        <v>90000</v>
      </c>
      <c r="E133" s="22"/>
      <c r="F133" s="22">
        <f t="shared" si="4"/>
        <v>90000</v>
      </c>
    </row>
    <row r="134" spans="1:6" ht="12.75">
      <c r="A134" s="33">
        <v>9</v>
      </c>
      <c r="B134" s="17">
        <v>84</v>
      </c>
      <c r="C134" s="37" t="s">
        <v>146</v>
      </c>
      <c r="D134" s="22">
        <v>75000</v>
      </c>
      <c r="E134" s="22"/>
      <c r="F134" s="22">
        <f t="shared" si="4"/>
        <v>75000</v>
      </c>
    </row>
    <row r="135" spans="1:6" ht="12.75">
      <c r="A135" s="33">
        <v>10</v>
      </c>
      <c r="B135" s="17">
        <v>84</v>
      </c>
      <c r="C135" s="37" t="s">
        <v>147</v>
      </c>
      <c r="D135" s="22">
        <v>22500</v>
      </c>
      <c r="E135" s="22"/>
      <c r="F135" s="22">
        <f t="shared" si="4"/>
        <v>22500</v>
      </c>
    </row>
    <row r="136" spans="1:6" ht="26.25">
      <c r="A136" s="33">
        <v>11</v>
      </c>
      <c r="B136" s="17">
        <v>84</v>
      </c>
      <c r="C136" s="37" t="s">
        <v>148</v>
      </c>
      <c r="D136" s="22">
        <v>130500</v>
      </c>
      <c r="E136" s="22"/>
      <c r="F136" s="22">
        <f t="shared" si="4"/>
        <v>130500</v>
      </c>
    </row>
  </sheetData>
  <sheetProtection/>
  <autoFilter ref="A5:F136"/>
  <mergeCells count="6">
    <mergeCell ref="F2:F4"/>
    <mergeCell ref="A2:A4"/>
    <mergeCell ref="B2:B4"/>
    <mergeCell ref="C2:C4"/>
    <mergeCell ref="D2:D4"/>
    <mergeCell ref="E2:E4"/>
  </mergeCells>
  <printOptions/>
  <pageMargins left="0.35433070866141736" right="0.2362204724409449" top="1.4960629921259843" bottom="0.5511811023622047" header="0.5118110236220472" footer="0.2362204724409449"/>
  <pageSetup horizontalDpi="600" verticalDpi="600" orientation="portrait" paperSize="9" r:id="rId1"/>
  <headerFooter alignWithMargins="0">
    <oddHeader xml:space="preserve">&amp;L&amp;"Arial,Aldin"ROMÂNIA
JUDEŢUL MUREŞ
CONSILIUL JUDEŢEAN&amp;C&amp;"Arial,Aldin"
PROGRAMUL DE REPARAŢII PE ANUL 2013&amp;R&amp;"Arial,Aldin"Anexa nr.8/e la HCJM nr.       /               .  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Adrian Gorea</cp:lastModifiedBy>
  <cp:lastPrinted>2013-12-12T10:38:42Z</cp:lastPrinted>
  <dcterms:created xsi:type="dcterms:W3CDTF">2013-10-23T08:35:53Z</dcterms:created>
  <dcterms:modified xsi:type="dcterms:W3CDTF">2013-12-13T13:28:20Z</dcterms:modified>
  <cp:category/>
  <cp:version/>
  <cp:contentType/>
  <cp:contentStatus/>
</cp:coreProperties>
</file>