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20505" windowHeight="3915" activeTab="0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<sst xmlns="http://schemas.openxmlformats.org/spreadsheetml/2006/main" count="1657" uniqueCount="282">
  <si>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</si>
  <si>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</si>
  <si>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</si>
  <si>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</si>
  <si>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</si>
  <si>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</si>
  <si>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</si>
  <si>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</si>
  <si>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</si>
  <si>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</si>
  <si>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</si>
  <si>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Venituri din valorificarea unor bunuri ale institutiilor publice</t>
  </si>
  <si>
    <t>Finantarea drepturilor acordate persoanelor cu handicap</t>
  </si>
  <si>
    <t>Prevederi anuale</t>
  </si>
  <si>
    <t>Prevederi trimestriale</t>
  </si>
  <si>
    <t>% col.3/col.2</t>
  </si>
  <si>
    <t>Anexa nr.1</t>
  </si>
  <si>
    <t>SECŢIUNEA DE FUNCŢIONARE</t>
  </si>
  <si>
    <t>SECŢIUNEA DE DEZVOLTARE</t>
  </si>
  <si>
    <t>Anexa nr.1/1</t>
  </si>
  <si>
    <t>Anexa nr.1/2</t>
  </si>
  <si>
    <t>TOTAL VENITURI (cod00.02+00.15+00.16+00.17+45.02)</t>
  </si>
  <si>
    <t>000102</t>
  </si>
  <si>
    <t>VENITURI PROPRII (00.02-11.02-37.02+00.15+00.16)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</si>
  <si>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</si>
  <si>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</si>
  <si>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</si>
  <si>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</si>
  <si>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</si>
  <si>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</si>
  <si>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</si>
  <si>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</si>
  <si>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</si>
  <si>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</si>
  <si>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</si>
  <si>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</si>
  <si>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</si>
  <si>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</si>
  <si>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</si>
  <si>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</si>
  <si>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</si>
  <si>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</si>
  <si>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</si>
  <si>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</si>
  <si>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</si>
  <si>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</si>
  <si>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</si>
  <si>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</si>
  <si>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</si>
  <si>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</si>
  <si>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</si>
  <si>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</si>
  <si>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</si>
  <si>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</si>
  <si>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</si>
  <si>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</si>
  <si>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</si>
  <si>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</si>
  <si>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</si>
  <si>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</si>
  <si>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</si>
  <si>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</si>
  <si>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</si>
  <si>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</si>
  <si>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</si>
  <si>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</si>
  <si>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</si>
  <si>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</si>
  <si>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(cod36.02.01+36.02.05+36.02.06+36.02.07+36.02.11+36.02.14+36.02.22+36.02.23+36.02.50)</t>
  </si>
  <si>
    <t>3602</t>
  </si>
  <si>
    <t>360250</t>
  </si>
  <si>
    <t>II. VENITURI DIN CAPITAL (cod 39.02)</t>
  </si>
  <si>
    <t>0015</t>
  </si>
  <si>
    <t>Venituri din valorificarea unor bunuri (cod39.02.01+39.02.03+39.02.04+39.02.07+39.02.10)</t>
  </si>
  <si>
    <t>3902</t>
  </si>
  <si>
    <t>390201</t>
  </si>
  <si>
    <t>Alte operatiuni financiar</t>
  </si>
  <si>
    <t>4102</t>
  </si>
  <si>
    <t>Disp. rezervate pentru plati ale unitatilor de invatamant special si altor institutii publice de pe raza altor unitati</t>
  </si>
  <si>
    <t>410205</t>
  </si>
  <si>
    <t>41020501</t>
  </si>
  <si>
    <t>IV. SUBVENTII (cod 00.18)</t>
  </si>
  <si>
    <t>0017</t>
  </si>
  <si>
    <t>SUBVENTII DE LA ALTE NIVELE ALE ADMINISTRATIEI PUBLICE (cod 42.02+43.02)</t>
  </si>
  <si>
    <t>0018</t>
  </si>
  <si>
    <t>Subventii de la bugetul de stat (cod42.02.01+42.02.05+42.02.10+42.02.12 la 42.02.21+42.02.28+42.02.29+42.02.32 la 42.02.36+42.02.40 la 42.02.42+42.02.44 la 42.02.46+42.02.51+42.02.52+42.02.54+42.02.55+42.02.62 la 42.02.65)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</si>
  <si>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</si>
  <si>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</si>
  <si>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</si>
  <si>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</si>
  <si>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</si>
  <si>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</si>
  <si>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</si>
  <si>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</si>
  <si>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Fondul European de Dezvoltare Regionala (cod 45.02.01.01+45.02.01.02+45.02.01.03) *)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</si>
  <si>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</si>
  <si>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</si>
  <si>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</si>
  <si>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</si>
  <si>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</si>
  <si>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</si>
  <si>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</si>
  <si>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Fondul Social European (cod 45.02.02.01+45.02.02.02+45.02.02.03) *)</t>
  </si>
  <si>
    <t>450202</t>
  </si>
  <si>
    <t>45020202</t>
  </si>
  <si>
    <t>TOTAL CHELTUIELI (cod 50.02 + 59.02 + 63.02 + 70.02 + 74.02 + 79.02)</t>
  </si>
  <si>
    <t>4902</t>
  </si>
  <si>
    <t>TOTAL CHELTUIELI (SECTIUNEA DE FUNCTIONARE+SECTIUNEA DE DEZVOLTARE)</t>
  </si>
  <si>
    <t>SECTIUNEA DE FUNCTIONARE (cod 01+79+84)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</si>
  <si>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</si>
  <si>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</si>
  <si>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</si>
  <si>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</si>
  <si>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</si>
  <si>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</si>
  <si>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</si>
  <si>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</si>
  <si>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</si>
  <si>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</si>
  <si>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</si>
  <si>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</si>
  <si>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</si>
  <si>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</si>
  <si>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</si>
  <si>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</si>
  <si>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</si>
  <si>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</si>
  <si>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</si>
  <si>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</si>
  <si>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</si>
  <si>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</si>
  <si>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</si>
  <si>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</si>
  <si>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</si>
  <si>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</si>
  <si>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</si>
  <si>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</si>
  <si>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</si>
  <si>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</si>
  <si>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</si>
  <si>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</si>
  <si>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</si>
  <si>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</si>
  <si>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</si>
  <si>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</si>
  <si>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</si>
  <si>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</si>
  <si>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</si>
  <si>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</si>
  <si>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</si>
  <si>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</si>
  <si>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</si>
  <si>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</si>
  <si>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</si>
  <si>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</si>
  <si>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</si>
  <si>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</si>
  <si>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</si>
  <si>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</si>
  <si>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</si>
  <si>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</si>
  <si>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</si>
  <si>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</si>
  <si>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</si>
  <si>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</si>
  <si>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</si>
  <si>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</si>
  <si>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</si>
  <si>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</si>
  <si>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</si>
  <si>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</si>
  <si>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</si>
  <si>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</si>
  <si>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</si>
  <si>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</si>
  <si>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</si>
  <si>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</si>
  <si>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TITLUL XVII PLATI EFECTUATE IN ANII PRECEDENTI SI RECUPERATE IN ANUL CURENT(85.01)</t>
  </si>
  <si>
    <t>84F</t>
  </si>
  <si>
    <t>Plati efectuate in anii precedenti si recuperate in anul curent (cod 85.01.01)</t>
  </si>
  <si>
    <t>8501F</t>
  </si>
  <si>
    <t>Plati efectuate in anii precedenti si recuperate in anul curent în sectiunea de functionare a bugetului local</t>
  </si>
  <si>
    <t>850101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</si>
  <si>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</si>
  <si>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</si>
  <si>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</si>
  <si>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</si>
  <si>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</si>
  <si>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</si>
  <si>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</si>
  <si>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</si>
  <si>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</si>
  <si>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</si>
  <si>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</si>
  <si>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</si>
  <si>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55.01.03+55.01.08 la 55.01.10 + 55.01.13 +55.01.15+55.01.28+55.01.42)</t>
  </si>
  <si>
    <t>5501D</t>
  </si>
  <si>
    <t>Programe de dezvoltare</t>
  </si>
  <si>
    <t>550113</t>
  </si>
  <si>
    <t>Investitii ale regiilor aeroportuare de interes local</t>
  </si>
  <si>
    <t>550156</t>
  </si>
  <si>
    <t>Titlul VIII Proiecte cu finantare din Fonduri externe nerambursabile (FEN) postaderare (cod 56.01 la 56.05+cod 56.07 + 56.08 + 56.15 la 56.18 +56.25+56.27+56.28)</t>
  </si>
  <si>
    <t>56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</si>
  <si>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</si>
  <si>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</si>
  <si>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</si>
  <si>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</si>
  <si>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</si>
  <si>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</si>
  <si>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Cheltuieli neeligibile</t>
  </si>
  <si>
    <t>560103</t>
  </si>
  <si>
    <t>Programe din Fondul Social European (FSE) (56.02.01 la 56.02.03)</t>
  </si>
  <si>
    <t>5602</t>
  </si>
  <si>
    <t>560201</t>
  </si>
  <si>
    <t>560202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</si>
  <si>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</si>
  <si>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</si>
  <si>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</si>
  <si>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</si>
  <si>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</si>
  <si>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</si>
  <si>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</si>
  <si>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</si>
  <si>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</si>
  <si>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</si>
  <si>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</si>
  <si>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</si>
  <si>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TITLUL XVII PLATI EFECTUATE IN ANII PRECEDENTI SI RECUPERATE IN ANUL CURENT (85.01)</t>
  </si>
  <si>
    <t>84D</t>
  </si>
  <si>
    <t>Plati efectuate in anii precedenti si recuperate in anul curent (cod 85.01.02)</t>
  </si>
  <si>
    <t>8501D</t>
  </si>
  <si>
    <t>Plati efectuate in anii precedenti si recuperate in anul curent în sectiunea de dezvoltare a bugetului local</t>
  </si>
  <si>
    <t>850102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</si>
  <si>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</si>
  <si>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</si>
  <si>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</si>
  <si>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</si>
  <si>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</si>
  <si>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</si>
  <si>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</si>
  <si>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</si>
  <si>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</si>
  <si>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</si>
  <si>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</si>
  <si>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</si>
  <si>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</si>
  <si>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</si>
  <si>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</si>
  <si>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</si>
  <si>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</si>
  <si>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</si>
  <si>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</si>
  <si>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</si>
  <si>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</si>
  <si>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</si>
  <si>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74.02.03+74.02.05+74.02.06)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</si>
  <si>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</si>
  <si>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</si>
  <si>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</si>
  <si>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</si>
  <si>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</si>
  <si>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</si>
  <si>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</si>
  <si>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</si>
  <si>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</si>
  <si>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Diverse venituri (cod 36.02.01+36.02.05+36.02.06+36.02.11+36.02.14+36.02.50)</t>
  </si>
  <si>
    <t>Alte operatiuni financiare( 41.02.05)</t>
  </si>
  <si>
    <t>Subventii de la bugetul de stat (cod 42.02.21+42.02.28+42.02.32 la 42.02.36 +42.02.41 + 42.02.42+40.02.44 la 42.02.46+42.02.51+42.02.54+42.02.63+42.02.64)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</si>
  <si>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</si>
  <si>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</si>
  <si>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(00.02+00.15+00.17+40.02+45.02) - TOTAL</t>
  </si>
  <si>
    <t>Venituri din valorificarea unor bunuri ( cod 39.02.01+39.02.03+39.02.04+39.02.07+39.02.10)</t>
  </si>
  <si>
    <t>SUBVENTII DE LA ALTE NIVELE ALE ADMINISTRATIEI PUBLICE (cod 42.02)</t>
  </si>
  <si>
    <t>Subventii de la bugetul de stat (cod 42.02.01+42.02.05+42.02.10+42.02.12 la 42.02.20+42.02.29+42.02.40+42.02.51+42.02.52+42.02.55+42.02.62+42.02.63+42.02.65)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</si>
  <si>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</si>
  <si>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</si>
  <si>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</si>
  <si>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</si>
  <si>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</si>
  <si>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</si>
  <si>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Agricultura</t>
  </si>
  <si>
    <t>EXECUŢIA BUGETULUI CONSILIULUI JUDEŢEAN MUREŞ PE PRIMUL TRIMESTRU AL ANULUI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</si>
</sst>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4" fontId="3" fillId="0" borderId="10" xfId="49" applyNumberFormat="1" applyFont="1" applyFill="1" applyBorder="1" applyAlignment="1" quotePrefix="1">
      <alignment horizontal="left"/>
      <protection/>
    </xf>
    <xf numFmtId="16" fontId="3" fillId="0" borderId="10" xfId="49" applyNumberFormat="1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49" fontId="3" fillId="0" borderId="10" xfId="0" applyNumberFormat="1" applyFont="1" applyFill="1" applyBorder="1" applyAlignment="1" quotePrefix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6069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6069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6069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19050</xdr:colOff>
      <xdr:row>128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6231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3194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3194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4972050" y="30927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972050" y="30927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4972050" y="30927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4972050" y="30927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4972050" y="30927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4972050" y="30927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19050</xdr:colOff>
      <xdr:row>128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4972050" y="24612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4972050" y="31089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4972050" y="31089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74.57421875" style="26" customWidth="1"/>
    <col min="2" max="2" width="10.7109375" style="27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10.71093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16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39" t="s">
        <v>281</v>
      </c>
      <c r="B5" s="39"/>
      <c r="C5" s="39"/>
      <c r="D5" s="39"/>
      <c r="E5" s="39"/>
      <c r="F5" s="39"/>
    </row>
    <row r="6" spans="1:5" s="1" customFormat="1" ht="12.75">
      <c r="A6" s="38"/>
      <c r="B6" s="38"/>
      <c r="C6" s="38"/>
      <c r="D6" s="38"/>
      <c r="E6" s="38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5"/>
      <c r="B9" s="35"/>
      <c r="C9" s="12">
        <v>1</v>
      </c>
      <c r="D9" s="12">
        <v>2</v>
      </c>
      <c r="E9" s="12">
        <v>3</v>
      </c>
      <c r="F9" s="12">
        <v>4</v>
      </c>
    </row>
    <row r="10" spans="1:6" s="31" customFormat="1" ht="12.75">
      <c r="A10" s="30" t="s">
        <v>21</v>
      </c>
      <c r="B10" s="28" t="s">
        <v>22</v>
      </c>
      <c r="C10" s="14">
        <v>302976000</v>
      </c>
      <c r="D10" s="14">
        <v>84987875</v>
      </c>
      <c r="E10" s="14">
        <f>E16+E20+E23+E28+E32+E35+E38+E40+E45+E49</f>
        <v>54630673</v>
      </c>
      <c r="F10" s="36">
        <f>E10/D10</f>
        <v>0.6428054943131594</v>
      </c>
    </row>
    <row r="11" spans="1:6" s="31" customFormat="1" ht="12.75">
      <c r="A11" s="18" t="s">
        <v>23</v>
      </c>
      <c r="B11" s="15" t="s">
        <v>24</v>
      </c>
      <c r="C11" s="14">
        <v>136262000</v>
      </c>
      <c r="D11" s="14">
        <v>60163875</v>
      </c>
      <c r="E11" s="14">
        <f>E12-E20+E37</f>
        <v>1679960</v>
      </c>
      <c r="F11" s="36">
        <f aca="true" t="shared" si="0" ref="F11:F74">E11/D11</f>
        <v>0.02792306845262211</v>
      </c>
    </row>
    <row r="12" spans="1:6" s="31" customFormat="1" ht="12.75">
      <c r="A12" s="18" t="s">
        <v>25</v>
      </c>
      <c r="B12" s="16" t="s">
        <v>26</v>
      </c>
      <c r="C12" s="14">
        <v>212601000</v>
      </c>
      <c r="D12" s="14">
        <v>79403875</v>
      </c>
      <c r="E12" s="14">
        <f>E13+E26</f>
        <v>20919717</v>
      </c>
      <c r="F12" s="36">
        <f t="shared" si="0"/>
        <v>0.26345964853730375</v>
      </c>
    </row>
    <row r="13" spans="1:6" s="31" customFormat="1" ht="12.75">
      <c r="A13" s="18" t="s">
        <v>27</v>
      </c>
      <c r="B13" s="16" t="s">
        <v>28</v>
      </c>
      <c r="C13" s="14">
        <v>157893000</v>
      </c>
      <c r="D13" s="14">
        <v>40875000</v>
      </c>
      <c r="E13" s="14">
        <f>E19</f>
        <v>20312477</v>
      </c>
      <c r="F13" s="36">
        <f t="shared" si="0"/>
        <v>0.49694133333333335</v>
      </c>
    </row>
    <row r="14" spans="1:6" s="31" customFormat="1" ht="12.75">
      <c r="A14" s="18" t="s">
        <v>29</v>
      </c>
      <c r="B14" s="16" t="s">
        <v>30</v>
      </c>
      <c r="C14" s="14">
        <v>79554000</v>
      </c>
      <c r="D14" s="14">
        <v>21135000</v>
      </c>
      <c r="E14" s="14">
        <f>E15</f>
        <v>22318266</v>
      </c>
      <c r="F14" s="36">
        <f t="shared" si="0"/>
        <v>1.0559860894251243</v>
      </c>
    </row>
    <row r="15" spans="1:6" s="31" customFormat="1" ht="25.5">
      <c r="A15" s="18" t="s">
        <v>31</v>
      </c>
      <c r="B15" s="17" t="s">
        <v>32</v>
      </c>
      <c r="C15" s="14">
        <v>79554000</v>
      </c>
      <c r="D15" s="14">
        <v>21135000</v>
      </c>
      <c r="E15" s="14">
        <f>E16</f>
        <v>22318266</v>
      </c>
      <c r="F15" s="36">
        <f t="shared" si="0"/>
        <v>1.0559860894251243</v>
      </c>
    </row>
    <row r="16" spans="1:6" s="31" customFormat="1" ht="12.75">
      <c r="A16" s="18" t="s">
        <v>33</v>
      </c>
      <c r="B16" s="19" t="s">
        <v>34</v>
      </c>
      <c r="C16" s="14">
        <v>79554000</v>
      </c>
      <c r="D16" s="14">
        <v>21135000</v>
      </c>
      <c r="E16" s="14">
        <f>E17+E18</f>
        <v>22318266</v>
      </c>
      <c r="F16" s="36">
        <f t="shared" si="0"/>
        <v>1.0559860894251243</v>
      </c>
    </row>
    <row r="17" spans="1:6" s="31" customFormat="1" ht="12.75">
      <c r="A17" s="18" t="s">
        <v>0</v>
      </c>
      <c r="B17" s="13" t="s">
        <v>35</v>
      </c>
      <c r="C17" s="14">
        <v>54770000</v>
      </c>
      <c r="D17" s="14">
        <v>13700000</v>
      </c>
      <c r="E17" s="14">
        <f>E128</f>
        <v>14794031</v>
      </c>
      <c r="F17" s="36">
        <f t="shared" si="0"/>
        <v>1.0798562773722629</v>
      </c>
    </row>
    <row r="18" spans="1:6" s="31" customFormat="1" ht="25.5">
      <c r="A18" s="18" t="s">
        <v>36</v>
      </c>
      <c r="B18" s="13" t="s">
        <v>37</v>
      </c>
      <c r="C18" s="14">
        <v>24784000</v>
      </c>
      <c r="D18" s="14">
        <v>7435000</v>
      </c>
      <c r="E18" s="14">
        <f>E129</f>
        <v>7524235</v>
      </c>
      <c r="F18" s="36">
        <f t="shared" si="0"/>
        <v>1.012002017484869</v>
      </c>
    </row>
    <row r="19" spans="1:6" s="31" customFormat="1" ht="12.75">
      <c r="A19" s="21" t="s">
        <v>38</v>
      </c>
      <c r="B19" s="16" t="s">
        <v>39</v>
      </c>
      <c r="C19" s="14">
        <v>78339000</v>
      </c>
      <c r="D19" s="14">
        <v>19740000</v>
      </c>
      <c r="E19" s="14">
        <f>E20+E23</f>
        <v>20312477</v>
      </c>
      <c r="F19" s="36">
        <f t="shared" si="0"/>
        <v>1.0290008611955421</v>
      </c>
    </row>
    <row r="20" spans="1:6" s="31" customFormat="1" ht="12.75">
      <c r="A20" s="21" t="s">
        <v>40</v>
      </c>
      <c r="B20" s="16" t="s">
        <v>41</v>
      </c>
      <c r="C20" s="14">
        <v>76339000</v>
      </c>
      <c r="D20" s="14">
        <v>19240000</v>
      </c>
      <c r="E20" s="14">
        <f>E21+E22</f>
        <v>19240000</v>
      </c>
      <c r="F20" s="36">
        <f t="shared" si="0"/>
        <v>1</v>
      </c>
    </row>
    <row r="21" spans="1:6" s="31" customFormat="1" ht="25.5">
      <c r="A21" s="21" t="s">
        <v>42</v>
      </c>
      <c r="B21" s="16" t="s">
        <v>43</v>
      </c>
      <c r="C21" s="14">
        <v>73247000</v>
      </c>
      <c r="D21" s="14">
        <v>18312000</v>
      </c>
      <c r="E21" s="14">
        <f>E132</f>
        <v>18312000</v>
      </c>
      <c r="F21" s="36">
        <f t="shared" si="0"/>
        <v>1</v>
      </c>
    </row>
    <row r="22" spans="1:6" s="31" customFormat="1" ht="12.75">
      <c r="A22" s="20" t="s">
        <v>44</v>
      </c>
      <c r="B22" s="13" t="s">
        <v>45</v>
      </c>
      <c r="C22" s="14">
        <v>3092000</v>
      </c>
      <c r="D22" s="14">
        <v>928000</v>
      </c>
      <c r="E22" s="14">
        <f>E133</f>
        <v>928000</v>
      </c>
      <c r="F22" s="36">
        <f t="shared" si="0"/>
        <v>1</v>
      </c>
    </row>
    <row r="23" spans="1:6" s="31" customFormat="1" ht="25.5">
      <c r="A23" s="18" t="s">
        <v>46</v>
      </c>
      <c r="B23" s="13" t="s">
        <v>47</v>
      </c>
      <c r="C23" s="14">
        <v>2000000</v>
      </c>
      <c r="D23" s="14">
        <v>500000</v>
      </c>
      <c r="E23" s="14">
        <f>E24+E25</f>
        <v>1072477</v>
      </c>
      <c r="F23" s="36">
        <f t="shared" si="0"/>
        <v>2.144954</v>
      </c>
    </row>
    <row r="24" spans="1:6" s="31" customFormat="1" ht="12.75">
      <c r="A24" s="18" t="s">
        <v>8</v>
      </c>
      <c r="B24" s="19" t="s">
        <v>48</v>
      </c>
      <c r="C24" s="14">
        <v>0</v>
      </c>
      <c r="D24" s="14">
        <v>0</v>
      </c>
      <c r="E24" s="14">
        <f>E135</f>
        <v>146807</v>
      </c>
      <c r="F24" s="36"/>
    </row>
    <row r="25" spans="1:6" s="31" customFormat="1" ht="25.5">
      <c r="A25" s="18" t="s">
        <v>9</v>
      </c>
      <c r="B25" s="19" t="s">
        <v>49</v>
      </c>
      <c r="C25" s="14">
        <v>2000000</v>
      </c>
      <c r="D25" s="14">
        <v>500000</v>
      </c>
      <c r="E25" s="14">
        <f>E136</f>
        <v>925670</v>
      </c>
      <c r="F25" s="36">
        <f t="shared" si="0"/>
        <v>1.85134</v>
      </c>
    </row>
    <row r="26" spans="1:6" s="31" customFormat="1" ht="12.75">
      <c r="A26" s="18" t="s">
        <v>50</v>
      </c>
      <c r="B26" s="13" t="s">
        <v>51</v>
      </c>
      <c r="C26" s="14">
        <v>54708000</v>
      </c>
      <c r="D26" s="14">
        <v>38528875</v>
      </c>
      <c r="E26" s="14">
        <f>E27+E31</f>
        <v>607240</v>
      </c>
      <c r="F26" s="36">
        <f t="shared" si="0"/>
        <v>0.015760647047182146</v>
      </c>
    </row>
    <row r="27" spans="1:6" s="31" customFormat="1" ht="12.75">
      <c r="A27" s="18" t="s">
        <v>52</v>
      </c>
      <c r="B27" s="13" t="s">
        <v>53</v>
      </c>
      <c r="C27" s="14">
        <v>400000</v>
      </c>
      <c r="D27" s="14">
        <v>100000</v>
      </c>
      <c r="E27" s="14">
        <f>E28</f>
        <v>114527</v>
      </c>
      <c r="F27" s="36">
        <f t="shared" si="0"/>
        <v>1.14527</v>
      </c>
    </row>
    <row r="28" spans="1:6" s="31" customFormat="1" ht="12.75">
      <c r="A28" s="18" t="s">
        <v>54</v>
      </c>
      <c r="B28" s="13" t="s">
        <v>55</v>
      </c>
      <c r="C28" s="14">
        <v>400000</v>
      </c>
      <c r="D28" s="14">
        <v>100000</v>
      </c>
      <c r="E28" s="14">
        <f>E29</f>
        <v>114527</v>
      </c>
      <c r="F28" s="36">
        <f t="shared" si="0"/>
        <v>1.14527</v>
      </c>
    </row>
    <row r="29" spans="1:6" s="31" customFormat="1" ht="12.75">
      <c r="A29" s="18" t="s">
        <v>56</v>
      </c>
      <c r="B29" s="23" t="s">
        <v>57</v>
      </c>
      <c r="C29" s="14">
        <v>400000</v>
      </c>
      <c r="D29" s="14">
        <v>100000</v>
      </c>
      <c r="E29" s="14">
        <f>E30</f>
        <v>114527</v>
      </c>
      <c r="F29" s="36">
        <f t="shared" si="0"/>
        <v>1.14527</v>
      </c>
    </row>
    <row r="30" spans="1:6" s="31" customFormat="1" ht="12.75">
      <c r="A30" s="18" t="s">
        <v>58</v>
      </c>
      <c r="B30" s="19" t="s">
        <v>59</v>
      </c>
      <c r="C30" s="14">
        <v>400000</v>
      </c>
      <c r="D30" s="14">
        <v>100000</v>
      </c>
      <c r="E30" s="14">
        <f>E141</f>
        <v>114527</v>
      </c>
      <c r="F30" s="36">
        <f t="shared" si="0"/>
        <v>1.14527</v>
      </c>
    </row>
    <row r="31" spans="1:6" s="31" customFormat="1" ht="12.75">
      <c r="A31" s="18" t="s">
        <v>60</v>
      </c>
      <c r="B31" s="15" t="s">
        <v>61</v>
      </c>
      <c r="C31" s="14">
        <v>54308000</v>
      </c>
      <c r="D31" s="14">
        <v>38428875</v>
      </c>
      <c r="E31" s="14">
        <f>E32+E35</f>
        <v>492713</v>
      </c>
      <c r="F31" s="36">
        <f t="shared" si="0"/>
        <v>0.01282142659653711</v>
      </c>
    </row>
    <row r="32" spans="1:6" s="31" customFormat="1" ht="12.75">
      <c r="A32" s="18" t="s">
        <v>62</v>
      </c>
      <c r="B32" s="15" t="s">
        <v>63</v>
      </c>
      <c r="C32" s="14">
        <v>0</v>
      </c>
      <c r="D32" s="14">
        <v>0</v>
      </c>
      <c r="E32" s="14">
        <f>E33</f>
        <v>15937</v>
      </c>
      <c r="F32" s="36"/>
    </row>
    <row r="33" spans="1:6" s="31" customFormat="1" ht="25.5">
      <c r="A33" s="20" t="s">
        <v>64</v>
      </c>
      <c r="B33" s="15" t="s">
        <v>65</v>
      </c>
      <c r="C33" s="14">
        <v>0</v>
      </c>
      <c r="D33" s="14">
        <v>0</v>
      </c>
      <c r="E33" s="14">
        <f>E34</f>
        <v>15937</v>
      </c>
      <c r="F33" s="36"/>
    </row>
    <row r="34" spans="1:6" s="31" customFormat="1" ht="12.75">
      <c r="A34" s="18" t="s">
        <v>66</v>
      </c>
      <c r="B34" s="15" t="s">
        <v>67</v>
      </c>
      <c r="C34" s="14">
        <v>0</v>
      </c>
      <c r="D34" s="14">
        <v>0</v>
      </c>
      <c r="E34" s="14">
        <f>E145</f>
        <v>15937</v>
      </c>
      <c r="F34" s="36"/>
    </row>
    <row r="35" spans="1:6" s="31" customFormat="1" ht="38.25">
      <c r="A35" s="20" t="s">
        <v>68</v>
      </c>
      <c r="B35" s="15" t="s">
        <v>69</v>
      </c>
      <c r="C35" s="14">
        <v>54308000</v>
      </c>
      <c r="D35" s="14">
        <v>38428875</v>
      </c>
      <c r="E35" s="14">
        <f>E36</f>
        <v>476776</v>
      </c>
      <c r="F35" s="36">
        <f t="shared" si="0"/>
        <v>0.01240671240050613</v>
      </c>
    </row>
    <row r="36" spans="1:6" s="31" customFormat="1" ht="12.75">
      <c r="A36" s="18" t="s">
        <v>10</v>
      </c>
      <c r="B36" s="15" t="s">
        <v>70</v>
      </c>
      <c r="C36" s="14">
        <v>54308000</v>
      </c>
      <c r="D36" s="14">
        <v>38428875</v>
      </c>
      <c r="E36" s="14">
        <f>E147</f>
        <v>476776</v>
      </c>
      <c r="F36" s="36">
        <f t="shared" si="0"/>
        <v>0.01240671240050613</v>
      </c>
    </row>
    <row r="37" spans="1:6" s="31" customFormat="1" ht="12.75">
      <c r="A37" s="18" t="s">
        <v>71</v>
      </c>
      <c r="B37" s="15" t="s">
        <v>72</v>
      </c>
      <c r="C37" s="14">
        <v>0</v>
      </c>
      <c r="D37" s="14">
        <v>0</v>
      </c>
      <c r="E37" s="14">
        <f>E38</f>
        <v>243</v>
      </c>
      <c r="F37" s="36"/>
    </row>
    <row r="38" spans="1:6" s="31" customFormat="1" ht="25.5">
      <c r="A38" s="18" t="s">
        <v>73</v>
      </c>
      <c r="B38" s="15" t="s">
        <v>74</v>
      </c>
      <c r="C38" s="14">
        <v>0</v>
      </c>
      <c r="D38" s="14">
        <v>0</v>
      </c>
      <c r="E38" s="14">
        <f>E39</f>
        <v>243</v>
      </c>
      <c r="F38" s="36"/>
    </row>
    <row r="39" spans="1:6" s="31" customFormat="1" ht="12.75">
      <c r="A39" s="18" t="s">
        <v>11</v>
      </c>
      <c r="B39" s="15" t="s">
        <v>75</v>
      </c>
      <c r="C39" s="14">
        <v>0</v>
      </c>
      <c r="D39" s="14">
        <v>0</v>
      </c>
      <c r="E39" s="14">
        <f>E315</f>
        <v>243</v>
      </c>
      <c r="F39" s="36"/>
    </row>
    <row r="40" spans="1:6" s="31" customFormat="1" ht="12.75">
      <c r="A40" s="18" t="s">
        <v>76</v>
      </c>
      <c r="B40" s="15" t="s">
        <v>77</v>
      </c>
      <c r="C40" s="14">
        <v>0</v>
      </c>
      <c r="D40" s="14">
        <v>0</v>
      </c>
      <c r="E40" s="14">
        <f>E41</f>
        <v>-7738830</v>
      </c>
      <c r="F40" s="36"/>
    </row>
    <row r="41" spans="1:6" s="31" customFormat="1" ht="25.5">
      <c r="A41" s="18" t="s">
        <v>78</v>
      </c>
      <c r="B41" s="15" t="s">
        <v>79</v>
      </c>
      <c r="C41" s="14">
        <v>0</v>
      </c>
      <c r="D41" s="14">
        <v>0</v>
      </c>
      <c r="E41" s="14">
        <f>E42</f>
        <v>-7738830</v>
      </c>
      <c r="F41" s="36"/>
    </row>
    <row r="42" spans="1:6" s="31" customFormat="1" ht="25.5">
      <c r="A42" s="18" t="s">
        <v>78</v>
      </c>
      <c r="B42" s="15" t="s">
        <v>80</v>
      </c>
      <c r="C42" s="14">
        <v>0</v>
      </c>
      <c r="D42" s="14">
        <v>0</v>
      </c>
      <c r="E42" s="14">
        <f>E150</f>
        <v>-7738830</v>
      </c>
      <c r="F42" s="36"/>
    </row>
    <row r="43" spans="1:6" s="31" customFormat="1" ht="12.75">
      <c r="A43" s="18" t="s">
        <v>81</v>
      </c>
      <c r="B43" s="15" t="s">
        <v>82</v>
      </c>
      <c r="C43" s="14">
        <v>71250000</v>
      </c>
      <c r="D43" s="14">
        <v>1145000</v>
      </c>
      <c r="E43" s="14">
        <f>E44</f>
        <v>16086311</v>
      </c>
      <c r="F43" s="36">
        <f t="shared" si="0"/>
        <v>14.049179912663755</v>
      </c>
    </row>
    <row r="44" spans="1:6" s="31" customFormat="1" ht="12.75">
      <c r="A44" s="18" t="s">
        <v>83</v>
      </c>
      <c r="B44" s="15" t="s">
        <v>84</v>
      </c>
      <c r="C44" s="14">
        <v>71250000</v>
      </c>
      <c r="D44" s="14">
        <v>1145000</v>
      </c>
      <c r="E44" s="14">
        <f>E45</f>
        <v>16086311</v>
      </c>
      <c r="F44" s="36">
        <f t="shared" si="0"/>
        <v>14.049179912663755</v>
      </c>
    </row>
    <row r="45" spans="1:6" s="31" customFormat="1" ht="38.25">
      <c r="A45" s="18" t="s">
        <v>85</v>
      </c>
      <c r="B45" s="15" t="s">
        <v>86</v>
      </c>
      <c r="C45" s="14">
        <v>71250000</v>
      </c>
      <c r="D45" s="14">
        <v>1145000</v>
      </c>
      <c r="E45" s="14">
        <f>E46+E47+E48</f>
        <v>16086311</v>
      </c>
      <c r="F45" s="36">
        <f t="shared" si="0"/>
        <v>14.049179912663755</v>
      </c>
    </row>
    <row r="46" spans="1:6" s="31" customFormat="1" ht="25.5">
      <c r="A46" s="18" t="s">
        <v>87</v>
      </c>
      <c r="B46" s="15" t="s">
        <v>88</v>
      </c>
      <c r="C46" s="14">
        <v>12327000</v>
      </c>
      <c r="D46" s="14">
        <v>709000</v>
      </c>
      <c r="E46" s="14">
        <f>E319</f>
        <v>912711</v>
      </c>
      <c r="F46" s="36">
        <f t="shared" si="0"/>
        <v>1.2873215796897037</v>
      </c>
    </row>
    <row r="47" spans="1:6" s="31" customFormat="1" ht="12.75">
      <c r="A47" s="18" t="s">
        <v>12</v>
      </c>
      <c r="B47" s="15" t="s">
        <v>89</v>
      </c>
      <c r="C47" s="14">
        <v>58173000</v>
      </c>
      <c r="D47" s="14">
        <v>0</v>
      </c>
      <c r="E47" s="14">
        <f>E154</f>
        <v>15017600</v>
      </c>
      <c r="F47" s="36"/>
    </row>
    <row r="48" spans="1:6" s="31" customFormat="1" ht="12.75">
      <c r="A48" s="18" t="s">
        <v>90</v>
      </c>
      <c r="B48" s="13" t="s">
        <v>91</v>
      </c>
      <c r="C48" s="14">
        <v>750000</v>
      </c>
      <c r="D48" s="14">
        <v>436000</v>
      </c>
      <c r="E48" s="14">
        <f>E155</f>
        <v>156000</v>
      </c>
      <c r="F48" s="36">
        <f t="shared" si="0"/>
        <v>0.3577981651376147</v>
      </c>
    </row>
    <row r="49" spans="1:6" s="31" customFormat="1" ht="25.5">
      <c r="A49" s="21" t="s">
        <v>92</v>
      </c>
      <c r="B49" s="16" t="s">
        <v>93</v>
      </c>
      <c r="C49" s="14">
        <v>19125000</v>
      </c>
      <c r="D49" s="14">
        <v>4439000</v>
      </c>
      <c r="E49" s="14">
        <f>E50+E54</f>
        <v>3044966</v>
      </c>
      <c r="F49" s="36">
        <f t="shared" si="0"/>
        <v>0.6859576481189457</v>
      </c>
    </row>
    <row r="50" spans="1:6" s="31" customFormat="1" ht="25.5">
      <c r="A50" s="18" t="s">
        <v>94</v>
      </c>
      <c r="B50" s="13" t="s">
        <v>95</v>
      </c>
      <c r="C50" s="14">
        <v>19125000</v>
      </c>
      <c r="D50" s="14">
        <v>4439000</v>
      </c>
      <c r="E50" s="14">
        <f>E51+E52+E53</f>
        <v>3012459</v>
      </c>
      <c r="F50" s="36">
        <f t="shared" si="0"/>
        <v>0.6786346023879252</v>
      </c>
    </row>
    <row r="51" spans="1:6" s="31" customFormat="1" ht="12.75">
      <c r="A51" s="18" t="s">
        <v>96</v>
      </c>
      <c r="B51" s="22" t="s">
        <v>97</v>
      </c>
      <c r="C51" s="14">
        <v>17528000</v>
      </c>
      <c r="D51" s="14">
        <v>3641000</v>
      </c>
      <c r="E51" s="14">
        <f>E322</f>
        <v>0</v>
      </c>
      <c r="F51" s="36">
        <f t="shared" si="0"/>
        <v>0</v>
      </c>
    </row>
    <row r="52" spans="1:6" s="31" customFormat="1" ht="12.75">
      <c r="A52" s="20" t="s">
        <v>98</v>
      </c>
      <c r="B52" s="13" t="s">
        <v>99</v>
      </c>
      <c r="C52" s="14">
        <v>0</v>
      </c>
      <c r="D52" s="14">
        <v>0</v>
      </c>
      <c r="E52" s="14">
        <f>E323</f>
        <v>2213888</v>
      </c>
      <c r="F52" s="36"/>
    </row>
    <row r="53" spans="1:6" s="31" customFormat="1" ht="12.75">
      <c r="A53" s="18" t="s">
        <v>100</v>
      </c>
      <c r="B53" s="13" t="s">
        <v>101</v>
      </c>
      <c r="C53" s="14">
        <v>1597000</v>
      </c>
      <c r="D53" s="14">
        <v>798000</v>
      </c>
      <c r="E53" s="14">
        <f>E324</f>
        <v>798571</v>
      </c>
      <c r="F53" s="36">
        <f t="shared" si="0"/>
        <v>1.0007155388471178</v>
      </c>
    </row>
    <row r="54" spans="1:6" s="31" customFormat="1" ht="12.75">
      <c r="A54" s="20" t="s">
        <v>102</v>
      </c>
      <c r="B54" s="13" t="s">
        <v>103</v>
      </c>
      <c r="C54" s="14">
        <v>0</v>
      </c>
      <c r="D54" s="14">
        <v>0</v>
      </c>
      <c r="E54" s="14">
        <f>E55</f>
        <v>32507</v>
      </c>
      <c r="F54" s="36"/>
    </row>
    <row r="55" spans="1:6" s="31" customFormat="1" ht="12.75">
      <c r="A55" s="18" t="s">
        <v>98</v>
      </c>
      <c r="B55" s="13" t="s">
        <v>104</v>
      </c>
      <c r="C55" s="14">
        <v>0</v>
      </c>
      <c r="D55" s="14">
        <v>0</v>
      </c>
      <c r="E55" s="14">
        <f>E326</f>
        <v>32507</v>
      </c>
      <c r="F55" s="36"/>
    </row>
    <row r="56" spans="1:6" s="31" customFormat="1" ht="12.75">
      <c r="A56" s="18" t="s">
        <v>105</v>
      </c>
      <c r="B56" s="15" t="s">
        <v>106</v>
      </c>
      <c r="C56" s="14">
        <v>368114000</v>
      </c>
      <c r="D56" s="14">
        <v>115936875</v>
      </c>
      <c r="E56" s="14">
        <f>E57</f>
        <v>43136266</v>
      </c>
      <c r="F56" s="36">
        <f t="shared" si="0"/>
        <v>0.37206683378347055</v>
      </c>
    </row>
    <row r="57" spans="1:6" s="31" customFormat="1" ht="12.75">
      <c r="A57" s="18" t="s">
        <v>107</v>
      </c>
      <c r="B57" s="15"/>
      <c r="C57" s="14">
        <v>368114000</v>
      </c>
      <c r="D57" s="14">
        <v>115936875</v>
      </c>
      <c r="E57" s="14">
        <f>E58+E95</f>
        <v>43136266</v>
      </c>
      <c r="F57" s="36">
        <f t="shared" si="0"/>
        <v>0.37206683378347055</v>
      </c>
    </row>
    <row r="58" spans="1:6" s="31" customFormat="1" ht="12.75">
      <c r="A58" s="18" t="s">
        <v>108</v>
      </c>
      <c r="B58" s="19" t="s">
        <v>109</v>
      </c>
      <c r="C58" s="14">
        <v>271524000</v>
      </c>
      <c r="D58" s="14">
        <v>79839875</v>
      </c>
      <c r="E58" s="14">
        <f>E157</f>
        <v>40540901</v>
      </c>
      <c r="F58" s="36">
        <f t="shared" si="0"/>
        <v>0.5077776111247669</v>
      </c>
    </row>
    <row r="59" spans="1:6" s="31" customFormat="1" ht="12.75">
      <c r="A59" s="18" t="s">
        <v>110</v>
      </c>
      <c r="B59" s="15" t="s">
        <v>111</v>
      </c>
      <c r="C59" s="14">
        <v>266414000</v>
      </c>
      <c r="D59" s="14">
        <v>79837875</v>
      </c>
      <c r="E59" s="14">
        <f>E158</f>
        <v>40642617</v>
      </c>
      <c r="F59" s="36">
        <f t="shared" si="0"/>
        <v>0.5090643632486461</v>
      </c>
    </row>
    <row r="60" spans="1:6" s="31" customFormat="1" ht="12.75">
      <c r="A60" s="18" t="s">
        <v>112</v>
      </c>
      <c r="B60" s="15" t="s">
        <v>113</v>
      </c>
      <c r="C60" s="14">
        <v>49315000</v>
      </c>
      <c r="D60" s="14">
        <v>16492800</v>
      </c>
      <c r="E60" s="14">
        <f>E159</f>
        <v>8601790</v>
      </c>
      <c r="F60" s="36">
        <f t="shared" si="0"/>
        <v>0.52154819072565</v>
      </c>
    </row>
    <row r="61" spans="1:6" s="31" customFormat="1" ht="25.5">
      <c r="A61" s="18" t="s">
        <v>114</v>
      </c>
      <c r="B61" s="15" t="s">
        <v>115</v>
      </c>
      <c r="C61" s="14">
        <v>90779000</v>
      </c>
      <c r="D61" s="14">
        <v>25118675</v>
      </c>
      <c r="E61" s="14">
        <f>E160</f>
        <v>6382002</v>
      </c>
      <c r="F61" s="36">
        <f t="shared" si="0"/>
        <v>0.2540739907658346</v>
      </c>
    </row>
    <row r="62" spans="1:6" s="31" customFormat="1" ht="12.75">
      <c r="A62" s="18" t="s">
        <v>116</v>
      </c>
      <c r="B62" s="15" t="s">
        <v>117</v>
      </c>
      <c r="C62" s="14">
        <v>2621000</v>
      </c>
      <c r="D62" s="14">
        <v>0</v>
      </c>
      <c r="E62" s="14">
        <f>E63+E65</f>
        <v>0</v>
      </c>
      <c r="F62" s="36"/>
    </row>
    <row r="63" spans="1:6" s="31" customFormat="1" ht="12.75">
      <c r="A63" s="18" t="s">
        <v>118</v>
      </c>
      <c r="B63" s="15" t="s">
        <v>119</v>
      </c>
      <c r="C63" s="14">
        <v>2046000</v>
      </c>
      <c r="D63" s="14">
        <v>0</v>
      </c>
      <c r="E63" s="14">
        <f>E64</f>
        <v>0</v>
      </c>
      <c r="F63" s="36"/>
    </row>
    <row r="64" spans="1:6" s="31" customFormat="1" ht="12.75">
      <c r="A64" s="18" t="s">
        <v>120</v>
      </c>
      <c r="B64" s="15" t="s">
        <v>121</v>
      </c>
      <c r="C64" s="14">
        <v>2046000</v>
      </c>
      <c r="D64" s="14">
        <v>0</v>
      </c>
      <c r="E64" s="14"/>
      <c r="F64" s="36"/>
    </row>
    <row r="65" spans="1:6" s="31" customFormat="1" ht="12.75">
      <c r="A65" s="18" t="s">
        <v>122</v>
      </c>
      <c r="B65" s="15" t="s">
        <v>55</v>
      </c>
      <c r="C65" s="14">
        <v>575000</v>
      </c>
      <c r="D65" s="14">
        <v>0</v>
      </c>
      <c r="E65" s="14">
        <f>E66</f>
        <v>0</v>
      </c>
      <c r="F65" s="36"/>
    </row>
    <row r="66" spans="1:6" s="31" customFormat="1" ht="12.75">
      <c r="A66" s="18" t="s">
        <v>123</v>
      </c>
      <c r="B66" s="15" t="s">
        <v>124</v>
      </c>
      <c r="C66" s="14">
        <v>575000</v>
      </c>
      <c r="D66" s="14">
        <v>0</v>
      </c>
      <c r="E66" s="14"/>
      <c r="F66" s="36"/>
    </row>
    <row r="67" spans="1:6" s="31" customFormat="1" ht="12.75">
      <c r="A67" s="18" t="s">
        <v>125</v>
      </c>
      <c r="B67" s="15" t="s">
        <v>126</v>
      </c>
      <c r="C67" s="14">
        <v>11827000</v>
      </c>
      <c r="D67" s="14">
        <v>0</v>
      </c>
      <c r="E67" s="14">
        <f>E68</f>
        <v>0</v>
      </c>
      <c r="F67" s="36"/>
    </row>
    <row r="68" spans="1:6" s="31" customFormat="1" ht="12.75">
      <c r="A68" s="18" t="s">
        <v>127</v>
      </c>
      <c r="B68" s="15" t="s">
        <v>128</v>
      </c>
      <c r="C68" s="14">
        <v>11827000</v>
      </c>
      <c r="D68" s="14">
        <v>0</v>
      </c>
      <c r="E68" s="14">
        <v>0</v>
      </c>
      <c r="F68" s="36"/>
    </row>
    <row r="69" spans="1:6" s="31" customFormat="1" ht="12.75">
      <c r="A69" s="18" t="s">
        <v>129</v>
      </c>
      <c r="B69" s="15" t="s">
        <v>130</v>
      </c>
      <c r="C69" s="14">
        <v>21569000</v>
      </c>
      <c r="D69" s="14">
        <v>7572000</v>
      </c>
      <c r="E69" s="14">
        <f>E70</f>
        <v>5027976</v>
      </c>
      <c r="F69" s="36">
        <f t="shared" si="0"/>
        <v>0.6640221870047543</v>
      </c>
    </row>
    <row r="70" spans="1:6" s="31" customFormat="1" ht="38.25">
      <c r="A70" s="18" t="s">
        <v>131</v>
      </c>
      <c r="B70" s="15" t="s">
        <v>132</v>
      </c>
      <c r="C70" s="14">
        <v>21569000</v>
      </c>
      <c r="D70" s="14">
        <v>7572000</v>
      </c>
      <c r="E70" s="14">
        <f>E71+E72+E73+E74</f>
        <v>5027976</v>
      </c>
      <c r="F70" s="36">
        <f t="shared" si="0"/>
        <v>0.6640221870047543</v>
      </c>
    </row>
    <row r="71" spans="1:6" s="31" customFormat="1" ht="12.75">
      <c r="A71" s="18" t="s">
        <v>133</v>
      </c>
      <c r="B71" s="15" t="s">
        <v>134</v>
      </c>
      <c r="C71" s="14">
        <v>19651000</v>
      </c>
      <c r="D71" s="14">
        <v>6183000</v>
      </c>
      <c r="E71" s="14">
        <f>E170</f>
        <v>4737000</v>
      </c>
      <c r="F71" s="36">
        <f t="shared" si="0"/>
        <v>0.7661329451722465</v>
      </c>
    </row>
    <row r="72" spans="1:6" s="31" customFormat="1" ht="12.75">
      <c r="A72" s="18" t="s">
        <v>135</v>
      </c>
      <c r="B72" s="15" t="s">
        <v>136</v>
      </c>
      <c r="C72" s="14">
        <v>90000</v>
      </c>
      <c r="D72" s="14">
        <v>90000</v>
      </c>
      <c r="E72" s="14">
        <f>E171</f>
        <v>30976</v>
      </c>
      <c r="F72" s="36">
        <f t="shared" si="0"/>
        <v>0.3441777777777778</v>
      </c>
    </row>
    <row r="73" spans="1:6" s="31" customFormat="1" ht="25.5">
      <c r="A73" s="18" t="s">
        <v>137</v>
      </c>
      <c r="B73" s="15" t="s">
        <v>138</v>
      </c>
      <c r="C73" s="14">
        <v>1100000</v>
      </c>
      <c r="D73" s="14">
        <v>1100000</v>
      </c>
      <c r="E73" s="14">
        <f>E172</f>
        <v>260000</v>
      </c>
      <c r="F73" s="36">
        <f t="shared" si="0"/>
        <v>0.23636363636363636</v>
      </c>
    </row>
    <row r="74" spans="1:6" s="31" customFormat="1" ht="12.75">
      <c r="A74" s="18" t="s">
        <v>139</v>
      </c>
      <c r="B74" s="15" t="s">
        <v>140</v>
      </c>
      <c r="C74" s="14">
        <v>728000</v>
      </c>
      <c r="D74" s="14">
        <v>199000</v>
      </c>
      <c r="E74" s="14">
        <v>0</v>
      </c>
      <c r="F74" s="36">
        <f t="shared" si="0"/>
        <v>0</v>
      </c>
    </row>
    <row r="75" spans="1:6" s="31" customFormat="1" ht="12.75">
      <c r="A75" s="18" t="s">
        <v>141</v>
      </c>
      <c r="B75" s="15" t="s">
        <v>142</v>
      </c>
      <c r="C75" s="14">
        <v>5650000</v>
      </c>
      <c r="D75" s="14">
        <v>1130000</v>
      </c>
      <c r="E75" s="14">
        <f>E76</f>
        <v>600000</v>
      </c>
      <c r="F75" s="36">
        <f aca="true" t="shared" si="1" ref="F75:F138">E75/D75</f>
        <v>0.5309734513274337</v>
      </c>
    </row>
    <row r="76" spans="1:6" s="31" customFormat="1" ht="12.75">
      <c r="A76" s="18" t="s">
        <v>143</v>
      </c>
      <c r="B76" s="15" t="s">
        <v>144</v>
      </c>
      <c r="C76" s="14">
        <v>5650000</v>
      </c>
      <c r="D76" s="14">
        <v>1130000</v>
      </c>
      <c r="E76" s="14">
        <f>E77</f>
        <v>600000</v>
      </c>
      <c r="F76" s="36">
        <f t="shared" si="1"/>
        <v>0.5309734513274337</v>
      </c>
    </row>
    <row r="77" spans="1:6" s="31" customFormat="1" ht="12.75">
      <c r="A77" s="18" t="s">
        <v>145</v>
      </c>
      <c r="B77" s="15" t="s">
        <v>146</v>
      </c>
      <c r="C77" s="14">
        <v>5650000</v>
      </c>
      <c r="D77" s="14">
        <v>1130000</v>
      </c>
      <c r="E77" s="14">
        <f>E176</f>
        <v>600000</v>
      </c>
      <c r="F77" s="36">
        <f t="shared" si="1"/>
        <v>0.5309734513274337</v>
      </c>
    </row>
    <row r="78" spans="1:6" s="31" customFormat="1" ht="12.75">
      <c r="A78" s="18" t="s">
        <v>148</v>
      </c>
      <c r="B78" s="15" t="s">
        <v>149</v>
      </c>
      <c r="C78" s="14">
        <v>75153000</v>
      </c>
      <c r="D78" s="14">
        <v>22024400</v>
      </c>
      <c r="E78" s="14">
        <f>E79</f>
        <v>18269572</v>
      </c>
      <c r="F78" s="36">
        <f t="shared" si="1"/>
        <v>0.829515083271281</v>
      </c>
    </row>
    <row r="79" spans="1:6" s="31" customFormat="1" ht="12.75">
      <c r="A79" s="18" t="s">
        <v>150</v>
      </c>
      <c r="B79" s="15" t="s">
        <v>151</v>
      </c>
      <c r="C79" s="14">
        <v>75153000</v>
      </c>
      <c r="D79" s="14">
        <v>22024400</v>
      </c>
      <c r="E79" s="14">
        <f>E80+E81</f>
        <v>18269572</v>
      </c>
      <c r="F79" s="36">
        <f t="shared" si="1"/>
        <v>0.829515083271281</v>
      </c>
    </row>
    <row r="80" spans="1:6" s="31" customFormat="1" ht="12.75">
      <c r="A80" s="18" t="s">
        <v>152</v>
      </c>
      <c r="B80" s="15" t="s">
        <v>153</v>
      </c>
      <c r="C80" s="14">
        <v>58989112</v>
      </c>
      <c r="D80" s="14">
        <v>15552420</v>
      </c>
      <c r="E80" s="14">
        <f>E179</f>
        <v>15285049</v>
      </c>
      <c r="F80" s="36">
        <f t="shared" si="1"/>
        <v>0.9828083989501313</v>
      </c>
    </row>
    <row r="81" spans="1:6" s="31" customFormat="1" ht="12.75">
      <c r="A81" s="18" t="s">
        <v>154</v>
      </c>
      <c r="B81" s="15" t="s">
        <v>155</v>
      </c>
      <c r="C81" s="14">
        <v>16163888</v>
      </c>
      <c r="D81" s="14">
        <v>6471980</v>
      </c>
      <c r="E81" s="14">
        <f>E180</f>
        <v>2984523</v>
      </c>
      <c r="F81" s="36">
        <f t="shared" si="1"/>
        <v>0.4611452754798377</v>
      </c>
    </row>
    <row r="82" spans="1:6" s="31" customFormat="1" ht="25.5">
      <c r="A82" s="18" t="s">
        <v>156</v>
      </c>
      <c r="B82" s="16" t="s">
        <v>157</v>
      </c>
      <c r="C82" s="14">
        <v>9500000</v>
      </c>
      <c r="D82" s="14">
        <v>7500000</v>
      </c>
      <c r="E82" s="14">
        <f>E83+E84+E85</f>
        <v>1566277</v>
      </c>
      <c r="F82" s="36">
        <f t="shared" si="1"/>
        <v>0.20883693333333334</v>
      </c>
    </row>
    <row r="83" spans="1:6" s="31" customFormat="1" ht="12.75">
      <c r="A83" s="18" t="s">
        <v>159</v>
      </c>
      <c r="B83" s="13" t="s">
        <v>160</v>
      </c>
      <c r="C83" s="14">
        <v>2400000</v>
      </c>
      <c r="D83" s="14">
        <v>1000000</v>
      </c>
      <c r="E83" s="14">
        <v>0</v>
      </c>
      <c r="F83" s="36">
        <f t="shared" si="1"/>
        <v>0</v>
      </c>
    </row>
    <row r="84" spans="1:6" s="31" customFormat="1" ht="12.75">
      <c r="A84" s="18" t="s">
        <v>161</v>
      </c>
      <c r="B84" s="13" t="s">
        <v>162</v>
      </c>
      <c r="C84" s="14">
        <v>600000</v>
      </c>
      <c r="D84" s="14">
        <v>0</v>
      </c>
      <c r="E84" s="14">
        <v>0</v>
      </c>
      <c r="F84" s="36"/>
    </row>
    <row r="85" spans="1:6" s="31" customFormat="1" ht="12.75">
      <c r="A85" s="18" t="s">
        <v>163</v>
      </c>
      <c r="B85" s="17" t="s">
        <v>164</v>
      </c>
      <c r="C85" s="14">
        <v>6500000</v>
      </c>
      <c r="D85" s="14">
        <v>6500000</v>
      </c>
      <c r="E85" s="14">
        <f>E184</f>
        <v>1566277</v>
      </c>
      <c r="F85" s="36">
        <f t="shared" si="1"/>
        <v>0.2409656923076923</v>
      </c>
    </row>
    <row r="86" spans="1:6" s="31" customFormat="1" ht="12.75">
      <c r="A86" s="18" t="s">
        <v>165</v>
      </c>
      <c r="B86" s="19" t="s">
        <v>166</v>
      </c>
      <c r="C86" s="14">
        <v>5110000</v>
      </c>
      <c r="D86" s="14">
        <v>2000</v>
      </c>
      <c r="E86" s="14">
        <f>E87</f>
        <v>0</v>
      </c>
      <c r="F86" s="36">
        <f t="shared" si="1"/>
        <v>0</v>
      </c>
    </row>
    <row r="87" spans="1:6" s="31" customFormat="1" ht="12.75">
      <c r="A87" s="18" t="s">
        <v>167</v>
      </c>
      <c r="B87" s="16" t="s">
        <v>168</v>
      </c>
      <c r="C87" s="14">
        <v>5110000</v>
      </c>
      <c r="D87" s="14">
        <v>2000</v>
      </c>
      <c r="E87" s="14">
        <f>E88</f>
        <v>0</v>
      </c>
      <c r="F87" s="36">
        <f t="shared" si="1"/>
        <v>0</v>
      </c>
    </row>
    <row r="88" spans="1:6" s="31" customFormat="1" ht="12.75">
      <c r="A88" s="18" t="s">
        <v>169</v>
      </c>
      <c r="B88" s="16" t="s">
        <v>170</v>
      </c>
      <c r="C88" s="14">
        <v>962000</v>
      </c>
      <c r="D88" s="14">
        <v>0</v>
      </c>
      <c r="E88" s="14">
        <f>E89</f>
        <v>0</v>
      </c>
      <c r="F88" s="36"/>
    </row>
    <row r="89" spans="1:6" s="31" customFormat="1" ht="12.75">
      <c r="A89" s="18" t="s">
        <v>171</v>
      </c>
      <c r="B89" s="16" t="s">
        <v>172</v>
      </c>
      <c r="C89" s="14">
        <v>962000</v>
      </c>
      <c r="D89" s="14">
        <v>0</v>
      </c>
      <c r="E89" s="14">
        <v>0</v>
      </c>
      <c r="F89" s="36"/>
    </row>
    <row r="90" spans="1:6" s="31" customFormat="1" ht="12.75">
      <c r="A90" s="20" t="s">
        <v>173</v>
      </c>
      <c r="B90" s="16" t="s">
        <v>174</v>
      </c>
      <c r="C90" s="14">
        <v>4148000</v>
      </c>
      <c r="D90" s="14">
        <v>2000</v>
      </c>
      <c r="E90" s="14">
        <f>E91</f>
        <v>0</v>
      </c>
      <c r="F90" s="36">
        <f t="shared" si="1"/>
        <v>0</v>
      </c>
    </row>
    <row r="91" spans="1:6" s="31" customFormat="1" ht="12.75">
      <c r="A91" s="20" t="s">
        <v>175</v>
      </c>
      <c r="B91" s="16" t="s">
        <v>176</v>
      </c>
      <c r="C91" s="14">
        <v>4148000</v>
      </c>
      <c r="D91" s="14">
        <v>2000</v>
      </c>
      <c r="E91" s="14">
        <f>E190</f>
        <v>0</v>
      </c>
      <c r="F91" s="36">
        <f t="shared" si="1"/>
        <v>0</v>
      </c>
    </row>
    <row r="92" spans="1:6" s="31" customFormat="1" ht="25.5">
      <c r="A92" s="21" t="s">
        <v>177</v>
      </c>
      <c r="B92" s="16" t="s">
        <v>178</v>
      </c>
      <c r="C92" s="14">
        <v>0</v>
      </c>
      <c r="D92" s="14">
        <v>0</v>
      </c>
      <c r="E92" s="14">
        <f>E93</f>
        <v>-101716</v>
      </c>
      <c r="F92" s="36"/>
    </row>
    <row r="93" spans="1:6" s="31" customFormat="1" ht="12.75">
      <c r="A93" s="21" t="s">
        <v>179</v>
      </c>
      <c r="B93" s="16" t="s">
        <v>180</v>
      </c>
      <c r="C93" s="14">
        <v>0</v>
      </c>
      <c r="D93" s="14">
        <v>0</v>
      </c>
      <c r="E93" s="14">
        <f>E94</f>
        <v>-101716</v>
      </c>
      <c r="F93" s="36"/>
    </row>
    <row r="94" spans="1:6" s="31" customFormat="1" ht="25.5">
      <c r="A94" s="21" t="s">
        <v>181</v>
      </c>
      <c r="B94" s="16" t="s">
        <v>182</v>
      </c>
      <c r="C94" s="14">
        <v>0</v>
      </c>
      <c r="D94" s="14">
        <v>0</v>
      </c>
      <c r="E94" s="14">
        <f>E193</f>
        <v>-101716</v>
      </c>
      <c r="F94" s="36"/>
    </row>
    <row r="95" spans="1:6" s="31" customFormat="1" ht="12.75">
      <c r="A95" s="18" t="s">
        <v>183</v>
      </c>
      <c r="B95" s="13" t="s">
        <v>184</v>
      </c>
      <c r="C95" s="14">
        <v>96590000</v>
      </c>
      <c r="D95" s="14">
        <v>36097000</v>
      </c>
      <c r="E95" s="14">
        <f>E328</f>
        <v>2595365</v>
      </c>
      <c r="F95" s="36">
        <f t="shared" si="1"/>
        <v>0.07189974236086101</v>
      </c>
    </row>
    <row r="96" spans="1:6" s="31" customFormat="1" ht="12.75">
      <c r="A96" s="18" t="s">
        <v>185</v>
      </c>
      <c r="B96" s="13" t="s">
        <v>186</v>
      </c>
      <c r="C96" s="14">
        <v>7048000</v>
      </c>
      <c r="D96" s="14">
        <v>7048000</v>
      </c>
      <c r="E96" s="14">
        <f>E97</f>
        <v>1378000</v>
      </c>
      <c r="F96" s="36">
        <f t="shared" si="1"/>
        <v>0.19551645856980704</v>
      </c>
    </row>
    <row r="97" spans="1:6" s="31" customFormat="1" ht="12.75">
      <c r="A97" s="18" t="s">
        <v>187</v>
      </c>
      <c r="B97" s="13" t="s">
        <v>188</v>
      </c>
      <c r="C97" s="14">
        <v>7048000</v>
      </c>
      <c r="D97" s="14">
        <v>7048000</v>
      </c>
      <c r="E97" s="14">
        <f>E98+E99</f>
        <v>1378000</v>
      </c>
      <c r="F97" s="36">
        <f t="shared" si="1"/>
        <v>0.19551645856980704</v>
      </c>
    </row>
    <row r="98" spans="1:6" s="31" customFormat="1" ht="25.5">
      <c r="A98" s="20" t="s">
        <v>189</v>
      </c>
      <c r="B98" s="19" t="s">
        <v>190</v>
      </c>
      <c r="C98" s="14">
        <v>4500000</v>
      </c>
      <c r="D98" s="14">
        <v>4500000</v>
      </c>
      <c r="E98" s="14">
        <f>E331</f>
        <v>700000</v>
      </c>
      <c r="F98" s="36">
        <f t="shared" si="1"/>
        <v>0.15555555555555556</v>
      </c>
    </row>
    <row r="99" spans="1:6" s="31" customFormat="1" ht="12.75">
      <c r="A99" s="20" t="s">
        <v>191</v>
      </c>
      <c r="B99" s="13" t="s">
        <v>192</v>
      </c>
      <c r="C99" s="14">
        <v>2548000</v>
      </c>
      <c r="D99" s="14">
        <v>2548000</v>
      </c>
      <c r="E99" s="14">
        <f>E332</f>
        <v>678000</v>
      </c>
      <c r="F99" s="36">
        <f t="shared" si="1"/>
        <v>0.26609105180533754</v>
      </c>
    </row>
    <row r="100" spans="1:6" s="31" customFormat="1" ht="12.75">
      <c r="A100" s="20" t="s">
        <v>193</v>
      </c>
      <c r="B100" s="13" t="s">
        <v>194</v>
      </c>
      <c r="C100" s="14">
        <v>8190000</v>
      </c>
      <c r="D100" s="14">
        <v>4163000</v>
      </c>
      <c r="E100" s="14">
        <f>E101</f>
        <v>0</v>
      </c>
      <c r="F100" s="36">
        <f t="shared" si="1"/>
        <v>0</v>
      </c>
    </row>
    <row r="101" spans="1:6" s="31" customFormat="1" ht="25.5">
      <c r="A101" s="18" t="s">
        <v>195</v>
      </c>
      <c r="B101" s="19" t="s">
        <v>196</v>
      </c>
      <c r="C101" s="14">
        <v>8190000</v>
      </c>
      <c r="D101" s="14">
        <v>4163000</v>
      </c>
      <c r="E101" s="14">
        <f>E102+E103</f>
        <v>0</v>
      </c>
      <c r="F101" s="36">
        <f t="shared" si="1"/>
        <v>0</v>
      </c>
    </row>
    <row r="102" spans="1:6" s="31" customFormat="1" ht="12.75">
      <c r="A102" s="18" t="s">
        <v>197</v>
      </c>
      <c r="B102" s="13" t="s">
        <v>198</v>
      </c>
      <c r="C102" s="14">
        <v>3299000</v>
      </c>
      <c r="D102" s="14">
        <v>3163000</v>
      </c>
      <c r="E102" s="14">
        <f>E335</f>
        <v>0</v>
      </c>
      <c r="F102" s="36">
        <f t="shared" si="1"/>
        <v>0</v>
      </c>
    </row>
    <row r="103" spans="1:6" s="31" customFormat="1" ht="12.75">
      <c r="A103" s="18" t="s">
        <v>199</v>
      </c>
      <c r="B103" s="23" t="s">
        <v>200</v>
      </c>
      <c r="C103" s="14">
        <v>4891000</v>
      </c>
      <c r="D103" s="14">
        <v>1000000</v>
      </c>
      <c r="E103" s="14">
        <f>E336</f>
        <v>0</v>
      </c>
      <c r="F103" s="36">
        <f t="shared" si="1"/>
        <v>0</v>
      </c>
    </row>
    <row r="104" spans="1:6" s="31" customFormat="1" ht="25.5">
      <c r="A104" s="18" t="s">
        <v>201</v>
      </c>
      <c r="B104" s="19" t="s">
        <v>202</v>
      </c>
      <c r="C104" s="14">
        <v>32424000</v>
      </c>
      <c r="D104" s="14">
        <v>3460000</v>
      </c>
      <c r="E104" s="14">
        <f>E105+E109</f>
        <v>1035460</v>
      </c>
      <c r="F104" s="36">
        <f t="shared" si="1"/>
        <v>0.29926589595375724</v>
      </c>
    </row>
    <row r="105" spans="1:6" s="31" customFormat="1" ht="25.5">
      <c r="A105" s="18" t="s">
        <v>203</v>
      </c>
      <c r="B105" s="15" t="s">
        <v>204</v>
      </c>
      <c r="C105" s="14">
        <v>31899000</v>
      </c>
      <c r="D105" s="14">
        <v>2935000</v>
      </c>
      <c r="E105" s="14">
        <f>E106+E107+E108</f>
        <v>871550</v>
      </c>
      <c r="F105" s="36">
        <f t="shared" si="1"/>
        <v>0.2969505962521295</v>
      </c>
    </row>
    <row r="106" spans="1:6" s="31" customFormat="1" ht="12.75">
      <c r="A106" s="18" t="s">
        <v>205</v>
      </c>
      <c r="B106" s="15" t="s">
        <v>206</v>
      </c>
      <c r="C106" s="14">
        <v>8136000</v>
      </c>
      <c r="D106" s="14">
        <v>383000</v>
      </c>
      <c r="E106" s="14">
        <f>E339</f>
        <v>266496</v>
      </c>
      <c r="F106" s="36">
        <f t="shared" si="1"/>
        <v>0.6958120104438642</v>
      </c>
    </row>
    <row r="107" spans="1:6" s="31" customFormat="1" ht="12.75">
      <c r="A107" s="18" t="s">
        <v>207</v>
      </c>
      <c r="B107" s="15" t="s">
        <v>208</v>
      </c>
      <c r="C107" s="14">
        <v>17559000</v>
      </c>
      <c r="D107" s="14">
        <v>912000</v>
      </c>
      <c r="E107" s="14">
        <f>E340</f>
        <v>580825</v>
      </c>
      <c r="F107" s="36">
        <f t="shared" si="1"/>
        <v>0.6368695175438597</v>
      </c>
    </row>
    <row r="108" spans="1:6" s="31" customFormat="1" ht="12.75">
      <c r="A108" s="18" t="s">
        <v>209</v>
      </c>
      <c r="B108" s="15" t="s">
        <v>210</v>
      </c>
      <c r="C108" s="14">
        <v>6204000</v>
      </c>
      <c r="D108" s="14">
        <v>1640000</v>
      </c>
      <c r="E108" s="14">
        <f>E341</f>
        <v>24229</v>
      </c>
      <c r="F108" s="36">
        <f t="shared" si="1"/>
        <v>0.014773780487804878</v>
      </c>
    </row>
    <row r="109" spans="1:6" s="31" customFormat="1" ht="12.75">
      <c r="A109" s="18" t="s">
        <v>211</v>
      </c>
      <c r="B109" s="15" t="s">
        <v>212</v>
      </c>
      <c r="C109" s="14">
        <v>525000</v>
      </c>
      <c r="D109" s="14">
        <v>525000</v>
      </c>
      <c r="E109" s="14">
        <f>E110+E111</f>
        <v>163910</v>
      </c>
      <c r="F109" s="36">
        <f t="shared" si="1"/>
        <v>0.3122095238095238</v>
      </c>
    </row>
    <row r="110" spans="1:6" s="31" customFormat="1" ht="12.75">
      <c r="A110" s="18" t="s">
        <v>205</v>
      </c>
      <c r="B110" s="15" t="s">
        <v>213</v>
      </c>
      <c r="C110" s="14">
        <v>50000</v>
      </c>
      <c r="D110" s="14">
        <v>50000</v>
      </c>
      <c r="E110" s="14">
        <f>E343</f>
        <v>14751</v>
      </c>
      <c r="F110" s="36">
        <f t="shared" si="1"/>
        <v>0.29502</v>
      </c>
    </row>
    <row r="111" spans="1:6" s="31" customFormat="1" ht="12.75">
      <c r="A111" s="18" t="s">
        <v>207</v>
      </c>
      <c r="B111" s="15" t="s">
        <v>214</v>
      </c>
      <c r="C111" s="14">
        <v>475000</v>
      </c>
      <c r="D111" s="14">
        <v>475000</v>
      </c>
      <c r="E111" s="14">
        <f>E344</f>
        <v>149159</v>
      </c>
      <c r="F111" s="36">
        <f t="shared" si="1"/>
        <v>0.31401894736842106</v>
      </c>
    </row>
    <row r="112" spans="1:6" s="31" customFormat="1" ht="12.75">
      <c r="A112" s="18" t="s">
        <v>215</v>
      </c>
      <c r="B112" s="15" t="s">
        <v>216</v>
      </c>
      <c r="C112" s="14">
        <v>48928000</v>
      </c>
      <c r="D112" s="14">
        <v>21426000</v>
      </c>
      <c r="E112" s="14">
        <f>E113</f>
        <v>258557</v>
      </c>
      <c r="F112" s="36">
        <f t="shared" si="1"/>
        <v>0.01206744142630449</v>
      </c>
    </row>
    <row r="113" spans="1:6" s="31" customFormat="1" ht="12.75">
      <c r="A113" s="18" t="s">
        <v>217</v>
      </c>
      <c r="B113" s="15" t="s">
        <v>218</v>
      </c>
      <c r="C113" s="14">
        <v>48928000</v>
      </c>
      <c r="D113" s="14">
        <v>21426000</v>
      </c>
      <c r="E113" s="14">
        <f>E114</f>
        <v>258557</v>
      </c>
      <c r="F113" s="36">
        <f t="shared" si="1"/>
        <v>0.01206744142630449</v>
      </c>
    </row>
    <row r="114" spans="1:6" s="31" customFormat="1" ht="12.75">
      <c r="A114" s="18" t="s">
        <v>219</v>
      </c>
      <c r="B114" s="15" t="s">
        <v>220</v>
      </c>
      <c r="C114" s="14">
        <v>48928000</v>
      </c>
      <c r="D114" s="14">
        <v>21426000</v>
      </c>
      <c r="E114" s="14">
        <f>E115+E116+E117</f>
        <v>258557</v>
      </c>
      <c r="F114" s="36">
        <f t="shared" si="1"/>
        <v>0.01206744142630449</v>
      </c>
    </row>
    <row r="115" spans="1:6" s="31" customFormat="1" ht="12.75">
      <c r="A115" s="18" t="s">
        <v>221</v>
      </c>
      <c r="B115" s="15" t="s">
        <v>222</v>
      </c>
      <c r="C115" s="14">
        <v>253000</v>
      </c>
      <c r="D115" s="14">
        <v>253000</v>
      </c>
      <c r="E115" s="14">
        <f>E348</f>
        <v>0</v>
      </c>
      <c r="F115" s="36">
        <f t="shared" si="1"/>
        <v>0</v>
      </c>
    </row>
    <row r="116" spans="1:6" s="31" customFormat="1" ht="12.75">
      <c r="A116" s="18" t="s">
        <v>223</v>
      </c>
      <c r="B116" s="15" t="s">
        <v>224</v>
      </c>
      <c r="C116" s="14">
        <v>4585000</v>
      </c>
      <c r="D116" s="14">
        <v>4527000</v>
      </c>
      <c r="E116" s="14">
        <f>E349</f>
        <v>157198</v>
      </c>
      <c r="F116" s="36">
        <f t="shared" si="1"/>
        <v>0.034724541639054564</v>
      </c>
    </row>
    <row r="117" spans="1:6" s="31" customFormat="1" ht="12.75">
      <c r="A117" s="18" t="s">
        <v>225</v>
      </c>
      <c r="B117" s="15" t="s">
        <v>226</v>
      </c>
      <c r="C117" s="14">
        <v>44090000</v>
      </c>
      <c r="D117" s="14">
        <v>16646000</v>
      </c>
      <c r="E117" s="14">
        <f>E350</f>
        <v>101359</v>
      </c>
      <c r="F117" s="36">
        <f t="shared" si="1"/>
        <v>0.0060890904721855104</v>
      </c>
    </row>
    <row r="118" spans="1:6" s="31" customFormat="1" ht="25.5">
      <c r="A118" s="18" t="s">
        <v>227</v>
      </c>
      <c r="B118" s="15" t="s">
        <v>228</v>
      </c>
      <c r="C118" s="14">
        <v>0</v>
      </c>
      <c r="D118" s="14">
        <v>0</v>
      </c>
      <c r="E118" s="14">
        <f>E119</f>
        <v>-76652</v>
      </c>
      <c r="F118" s="36"/>
    </row>
    <row r="119" spans="1:6" s="31" customFormat="1" ht="12.75">
      <c r="A119" s="18" t="s">
        <v>229</v>
      </c>
      <c r="B119" s="15" t="s">
        <v>230</v>
      </c>
      <c r="C119" s="14">
        <v>0</v>
      </c>
      <c r="D119" s="14">
        <v>0</v>
      </c>
      <c r="E119" s="14">
        <f>E120</f>
        <v>-76652</v>
      </c>
      <c r="F119" s="36"/>
    </row>
    <row r="120" spans="1:6" s="31" customFormat="1" ht="25.5">
      <c r="A120" s="18" t="s">
        <v>231</v>
      </c>
      <c r="B120" s="15" t="s">
        <v>232</v>
      </c>
      <c r="C120" s="14">
        <v>0</v>
      </c>
      <c r="D120" s="14">
        <v>0</v>
      </c>
      <c r="E120" s="14">
        <f>E353</f>
        <v>-76652</v>
      </c>
      <c r="F120" s="36"/>
    </row>
    <row r="121" spans="1:6" ht="12.75">
      <c r="A121" s="32" t="s">
        <v>263</v>
      </c>
      <c r="B121" s="33" t="s">
        <v>22</v>
      </c>
      <c r="C121" s="34">
        <v>271524000</v>
      </c>
      <c r="D121" s="34">
        <v>79839875</v>
      </c>
      <c r="E121" s="34">
        <f>E127+E131+E134+E139+E143+E146+E148+E153</f>
        <v>50672753</v>
      </c>
      <c r="F121" s="36">
        <f t="shared" si="1"/>
        <v>0.6346797637145599</v>
      </c>
    </row>
    <row r="122" spans="1:8" ht="12.75">
      <c r="A122" s="32" t="s">
        <v>264</v>
      </c>
      <c r="B122" s="33" t="s">
        <v>24</v>
      </c>
      <c r="C122" s="34">
        <v>136262000</v>
      </c>
      <c r="D122" s="34">
        <v>60163875</v>
      </c>
      <c r="E122" s="34">
        <f>E123-E131</f>
        <v>23505270</v>
      </c>
      <c r="F122" s="36">
        <f t="shared" si="1"/>
        <v>0.3906874349433111</v>
      </c>
      <c r="H122" s="37"/>
    </row>
    <row r="123" spans="1:6" ht="12.75">
      <c r="A123" s="32" t="s">
        <v>25</v>
      </c>
      <c r="B123" s="33" t="s">
        <v>26</v>
      </c>
      <c r="C123" s="34">
        <v>212601000</v>
      </c>
      <c r="D123" s="34">
        <v>79403875</v>
      </c>
      <c r="E123" s="34">
        <f>E124+E137</f>
        <v>42745270</v>
      </c>
      <c r="F123" s="36">
        <f t="shared" si="1"/>
        <v>0.5383272541799755</v>
      </c>
    </row>
    <row r="124" spans="1:6" ht="12.75">
      <c r="A124" s="32" t="s">
        <v>27</v>
      </c>
      <c r="B124" s="33" t="s">
        <v>28</v>
      </c>
      <c r="C124" s="34">
        <v>157893000</v>
      </c>
      <c r="D124" s="34">
        <v>40875000</v>
      </c>
      <c r="E124" s="34">
        <f>E125+E130</f>
        <v>42630743</v>
      </c>
      <c r="F124" s="36">
        <f t="shared" si="1"/>
        <v>1.0429539571865443</v>
      </c>
    </row>
    <row r="125" spans="1:6" ht="12.75">
      <c r="A125" s="32" t="s">
        <v>29</v>
      </c>
      <c r="B125" s="33" t="s">
        <v>30</v>
      </c>
      <c r="C125" s="34">
        <v>79554000</v>
      </c>
      <c r="D125" s="34">
        <v>21135000</v>
      </c>
      <c r="E125" s="34">
        <f>E126</f>
        <v>22318266</v>
      </c>
      <c r="F125" s="36">
        <f t="shared" si="1"/>
        <v>1.0559860894251243</v>
      </c>
    </row>
    <row r="126" spans="1:6" ht="25.5">
      <c r="A126" s="32" t="s">
        <v>31</v>
      </c>
      <c r="B126" s="33" t="s">
        <v>32</v>
      </c>
      <c r="C126" s="34">
        <v>79554000</v>
      </c>
      <c r="D126" s="34">
        <v>21135000</v>
      </c>
      <c r="E126" s="34">
        <f>E127</f>
        <v>22318266</v>
      </c>
      <c r="F126" s="36">
        <f t="shared" si="1"/>
        <v>1.0559860894251243</v>
      </c>
    </row>
    <row r="127" spans="1:6" ht="12.75">
      <c r="A127" s="32" t="s">
        <v>33</v>
      </c>
      <c r="B127" s="33" t="s">
        <v>34</v>
      </c>
      <c r="C127" s="34">
        <v>79554000</v>
      </c>
      <c r="D127" s="34">
        <v>21135000</v>
      </c>
      <c r="E127" s="34">
        <f>E128+E129</f>
        <v>22318266</v>
      </c>
      <c r="F127" s="36">
        <f t="shared" si="1"/>
        <v>1.0559860894251243</v>
      </c>
    </row>
    <row r="128" spans="1:6" ht="12.75">
      <c r="A128" s="32" t="s">
        <v>0</v>
      </c>
      <c r="B128" s="33" t="s">
        <v>35</v>
      </c>
      <c r="C128" s="34">
        <v>54770000</v>
      </c>
      <c r="D128" s="34">
        <v>13700000</v>
      </c>
      <c r="E128" s="34">
        <v>14794031</v>
      </c>
      <c r="F128" s="36">
        <f t="shared" si="1"/>
        <v>1.0798562773722629</v>
      </c>
    </row>
    <row r="129" spans="1:6" ht="25.5">
      <c r="A129" s="32" t="s">
        <v>36</v>
      </c>
      <c r="B129" s="33" t="s">
        <v>37</v>
      </c>
      <c r="C129" s="34">
        <v>24784000</v>
      </c>
      <c r="D129" s="34">
        <v>7435000</v>
      </c>
      <c r="E129" s="34">
        <v>7524235</v>
      </c>
      <c r="F129" s="36">
        <f t="shared" si="1"/>
        <v>1.012002017484869</v>
      </c>
    </row>
    <row r="130" spans="1:6" ht="12.75">
      <c r="A130" s="32" t="s">
        <v>38</v>
      </c>
      <c r="B130" s="33" t="s">
        <v>39</v>
      </c>
      <c r="C130" s="34">
        <v>78339000</v>
      </c>
      <c r="D130" s="34">
        <v>19740000</v>
      </c>
      <c r="E130" s="34">
        <f>E131+E134</f>
        <v>20312477</v>
      </c>
      <c r="F130" s="36">
        <f t="shared" si="1"/>
        <v>1.0290008611955421</v>
      </c>
    </row>
    <row r="131" spans="1:6" ht="12.75">
      <c r="A131" s="32" t="s">
        <v>40</v>
      </c>
      <c r="B131" s="33" t="s">
        <v>41</v>
      </c>
      <c r="C131" s="34">
        <v>76339000</v>
      </c>
      <c r="D131" s="34">
        <v>19240000</v>
      </c>
      <c r="E131" s="34">
        <f>E132+E133</f>
        <v>19240000</v>
      </c>
      <c r="F131" s="36">
        <f t="shared" si="1"/>
        <v>1</v>
      </c>
    </row>
    <row r="132" spans="1:6" ht="25.5">
      <c r="A132" s="32" t="s">
        <v>42</v>
      </c>
      <c r="B132" s="33" t="s">
        <v>43</v>
      </c>
      <c r="C132" s="34">
        <v>73247000</v>
      </c>
      <c r="D132" s="34">
        <v>18312000</v>
      </c>
      <c r="E132" s="34">
        <v>18312000</v>
      </c>
      <c r="F132" s="36">
        <f t="shared" si="1"/>
        <v>1</v>
      </c>
    </row>
    <row r="133" spans="1:6" ht="12.75">
      <c r="A133" s="32" t="s">
        <v>44</v>
      </c>
      <c r="B133" s="33" t="s">
        <v>45</v>
      </c>
      <c r="C133" s="34">
        <v>3092000</v>
      </c>
      <c r="D133" s="34">
        <v>928000</v>
      </c>
      <c r="E133" s="34">
        <v>928000</v>
      </c>
      <c r="F133" s="36">
        <f t="shared" si="1"/>
        <v>1</v>
      </c>
    </row>
    <row r="134" spans="1:6" ht="25.5">
      <c r="A134" s="32" t="s">
        <v>46</v>
      </c>
      <c r="B134" s="33" t="s">
        <v>47</v>
      </c>
      <c r="C134" s="34">
        <v>2000000</v>
      </c>
      <c r="D134" s="34">
        <v>500000</v>
      </c>
      <c r="E134" s="34">
        <f>E135+E136</f>
        <v>1072477</v>
      </c>
      <c r="F134" s="36">
        <f t="shared" si="1"/>
        <v>2.144954</v>
      </c>
    </row>
    <row r="135" spans="1:6" ht="12.75">
      <c r="A135" s="32" t="s">
        <v>8</v>
      </c>
      <c r="B135" s="33" t="s">
        <v>48</v>
      </c>
      <c r="C135" s="34">
        <v>0</v>
      </c>
      <c r="D135" s="34">
        <v>0</v>
      </c>
      <c r="E135" s="34">
        <v>146807</v>
      </c>
      <c r="F135" s="36"/>
    </row>
    <row r="136" spans="1:6" ht="25.5">
      <c r="A136" s="32" t="s">
        <v>9</v>
      </c>
      <c r="B136" s="33" t="s">
        <v>49</v>
      </c>
      <c r="C136" s="34">
        <v>2000000</v>
      </c>
      <c r="D136" s="34">
        <v>500000</v>
      </c>
      <c r="E136" s="34">
        <v>925670</v>
      </c>
      <c r="F136" s="36">
        <f t="shared" si="1"/>
        <v>1.85134</v>
      </c>
    </row>
    <row r="137" spans="1:6" ht="12.75">
      <c r="A137" s="32" t="s">
        <v>50</v>
      </c>
      <c r="B137" s="33" t="s">
        <v>51</v>
      </c>
      <c r="C137" s="34">
        <v>54708000</v>
      </c>
      <c r="D137" s="34">
        <v>38528875</v>
      </c>
      <c r="E137" s="34">
        <f>E138</f>
        <v>114527</v>
      </c>
      <c r="F137" s="36">
        <f t="shared" si="1"/>
        <v>0.0029724978993027956</v>
      </c>
    </row>
    <row r="138" spans="1:6" ht="12.75">
      <c r="A138" s="32" t="s">
        <v>52</v>
      </c>
      <c r="B138" s="33" t="s">
        <v>53</v>
      </c>
      <c r="C138" s="34">
        <v>400000</v>
      </c>
      <c r="D138" s="34">
        <v>100000</v>
      </c>
      <c r="E138" s="34">
        <f>E139</f>
        <v>114527</v>
      </c>
      <c r="F138" s="36">
        <f t="shared" si="1"/>
        <v>1.14527</v>
      </c>
    </row>
    <row r="139" spans="1:6" ht="12.75">
      <c r="A139" s="32" t="s">
        <v>54</v>
      </c>
      <c r="B139" s="33" t="s">
        <v>55</v>
      </c>
      <c r="C139" s="34">
        <v>400000</v>
      </c>
      <c r="D139" s="34">
        <v>100000</v>
      </c>
      <c r="E139" s="34">
        <f>E140</f>
        <v>114527</v>
      </c>
      <c r="F139" s="36">
        <f aca="true" t="shared" si="2" ref="F139:F199">E139/D139</f>
        <v>1.14527</v>
      </c>
    </row>
    <row r="140" spans="1:6" ht="12.75">
      <c r="A140" s="32" t="s">
        <v>56</v>
      </c>
      <c r="B140" s="33" t="s">
        <v>57</v>
      </c>
      <c r="C140" s="34">
        <v>400000</v>
      </c>
      <c r="D140" s="34">
        <v>100000</v>
      </c>
      <c r="E140" s="34">
        <f>E141</f>
        <v>114527</v>
      </c>
      <c r="F140" s="36">
        <f t="shared" si="2"/>
        <v>1.14527</v>
      </c>
    </row>
    <row r="141" spans="1:6" ht="12.75">
      <c r="A141" s="32" t="s">
        <v>58</v>
      </c>
      <c r="B141" s="33" t="s">
        <v>59</v>
      </c>
      <c r="C141" s="34">
        <v>400000</v>
      </c>
      <c r="D141" s="34">
        <v>100000</v>
      </c>
      <c r="E141" s="34">
        <v>114527</v>
      </c>
      <c r="F141" s="36">
        <f t="shared" si="2"/>
        <v>1.14527</v>
      </c>
    </row>
    <row r="142" spans="1:6" ht="12.75">
      <c r="A142" s="32" t="s">
        <v>60</v>
      </c>
      <c r="B142" s="33" t="s">
        <v>61</v>
      </c>
      <c r="C142" s="34">
        <v>54308000</v>
      </c>
      <c r="D142" s="34">
        <v>38428875</v>
      </c>
      <c r="E142" s="34">
        <f>E143+E146</f>
        <v>492713</v>
      </c>
      <c r="F142" s="36">
        <f t="shared" si="2"/>
        <v>0.01282142659653711</v>
      </c>
    </row>
    <row r="143" spans="1:6" ht="12.75">
      <c r="A143" s="32" t="s">
        <v>62</v>
      </c>
      <c r="B143" s="33" t="s">
        <v>63</v>
      </c>
      <c r="C143" s="34">
        <v>0</v>
      </c>
      <c r="D143" s="34">
        <v>0</v>
      </c>
      <c r="E143" s="34">
        <f>E144</f>
        <v>15937</v>
      </c>
      <c r="F143" s="36"/>
    </row>
    <row r="144" spans="1:6" ht="25.5">
      <c r="A144" s="32" t="s">
        <v>64</v>
      </c>
      <c r="B144" s="33" t="s">
        <v>65</v>
      </c>
      <c r="C144" s="34">
        <v>0</v>
      </c>
      <c r="D144" s="34">
        <v>0</v>
      </c>
      <c r="E144" s="34">
        <f>E145</f>
        <v>15937</v>
      </c>
      <c r="F144" s="36"/>
    </row>
    <row r="145" spans="1:6" ht="12.75">
      <c r="A145" s="32" t="s">
        <v>66</v>
      </c>
      <c r="B145" s="33" t="s">
        <v>67</v>
      </c>
      <c r="C145" s="34">
        <v>0</v>
      </c>
      <c r="D145" s="34">
        <v>0</v>
      </c>
      <c r="E145" s="34">
        <v>15937</v>
      </c>
      <c r="F145" s="36"/>
    </row>
    <row r="146" spans="1:6" ht="12.75">
      <c r="A146" s="32" t="s">
        <v>265</v>
      </c>
      <c r="B146" s="33" t="s">
        <v>69</v>
      </c>
      <c r="C146" s="34">
        <v>54308000</v>
      </c>
      <c r="D146" s="34">
        <v>38428875</v>
      </c>
      <c r="E146" s="34">
        <f>E147</f>
        <v>476776</v>
      </c>
      <c r="F146" s="36">
        <f t="shared" si="2"/>
        <v>0.01240671240050613</v>
      </c>
    </row>
    <row r="147" spans="1:6" ht="12.75">
      <c r="A147" s="32" t="s">
        <v>10</v>
      </c>
      <c r="B147" s="33" t="s">
        <v>70</v>
      </c>
      <c r="C147" s="34">
        <v>54308000</v>
      </c>
      <c r="D147" s="34">
        <v>38428875</v>
      </c>
      <c r="E147" s="34">
        <v>476776</v>
      </c>
      <c r="F147" s="36">
        <f t="shared" si="2"/>
        <v>0.01240671240050613</v>
      </c>
    </row>
    <row r="148" spans="1:6" ht="12.75">
      <c r="A148" s="32" t="s">
        <v>266</v>
      </c>
      <c r="B148" s="33" t="s">
        <v>77</v>
      </c>
      <c r="C148" s="34">
        <v>0</v>
      </c>
      <c r="D148" s="34">
        <v>0</v>
      </c>
      <c r="E148" s="34">
        <f>E149</f>
        <v>-7738830</v>
      </c>
      <c r="F148" s="36"/>
    </row>
    <row r="149" spans="1:6" ht="25.5">
      <c r="A149" s="32" t="s">
        <v>78</v>
      </c>
      <c r="B149" s="33" t="s">
        <v>79</v>
      </c>
      <c r="C149" s="34">
        <v>0</v>
      </c>
      <c r="D149" s="34">
        <v>0</v>
      </c>
      <c r="E149" s="34">
        <f>E150</f>
        <v>-7738830</v>
      </c>
      <c r="F149" s="36"/>
    </row>
    <row r="150" spans="1:6" ht="25.5">
      <c r="A150" s="32" t="s">
        <v>78</v>
      </c>
      <c r="B150" s="33" t="s">
        <v>80</v>
      </c>
      <c r="C150" s="34">
        <v>0</v>
      </c>
      <c r="D150" s="34">
        <v>0</v>
      </c>
      <c r="E150" s="34">
        <v>-7738830</v>
      </c>
      <c r="F150" s="36"/>
    </row>
    <row r="151" spans="1:6" ht="12.75">
      <c r="A151" s="32" t="s">
        <v>81</v>
      </c>
      <c r="B151" s="33" t="s">
        <v>82</v>
      </c>
      <c r="C151" s="34">
        <v>58923000</v>
      </c>
      <c r="D151" s="34">
        <v>436000</v>
      </c>
      <c r="E151" s="34">
        <f>E152</f>
        <v>15173600</v>
      </c>
      <c r="F151" s="36">
        <f t="shared" si="2"/>
        <v>34.80183486238532</v>
      </c>
    </row>
    <row r="152" spans="1:6" ht="12.75">
      <c r="A152" s="32" t="s">
        <v>83</v>
      </c>
      <c r="B152" s="33" t="s">
        <v>84</v>
      </c>
      <c r="C152" s="34">
        <v>58923000</v>
      </c>
      <c r="D152" s="34">
        <v>436000</v>
      </c>
      <c r="E152" s="34">
        <f>E153</f>
        <v>15173600</v>
      </c>
      <c r="F152" s="36">
        <f t="shared" si="2"/>
        <v>34.80183486238532</v>
      </c>
    </row>
    <row r="153" spans="1:6" ht="25.5">
      <c r="A153" s="32" t="s">
        <v>267</v>
      </c>
      <c r="B153" s="33" t="s">
        <v>86</v>
      </c>
      <c r="C153" s="34">
        <v>58923000</v>
      </c>
      <c r="D153" s="34">
        <v>436000</v>
      </c>
      <c r="E153" s="34">
        <f>E154+E155</f>
        <v>15173600</v>
      </c>
      <c r="F153" s="36">
        <f t="shared" si="2"/>
        <v>34.80183486238532</v>
      </c>
    </row>
    <row r="154" spans="1:6" ht="12.75">
      <c r="A154" s="32" t="s">
        <v>12</v>
      </c>
      <c r="B154" s="33" t="s">
        <v>89</v>
      </c>
      <c r="C154" s="34">
        <v>58173000</v>
      </c>
      <c r="D154" s="34">
        <v>0</v>
      </c>
      <c r="E154" s="34">
        <v>15017600</v>
      </c>
      <c r="F154" s="36"/>
    </row>
    <row r="155" spans="1:6" ht="12.75">
      <c r="A155" s="32" t="s">
        <v>90</v>
      </c>
      <c r="B155" s="33" t="s">
        <v>91</v>
      </c>
      <c r="C155" s="34">
        <v>750000</v>
      </c>
      <c r="D155" s="34">
        <v>436000</v>
      </c>
      <c r="E155" s="34">
        <v>156000</v>
      </c>
      <c r="F155" s="36">
        <f t="shared" si="2"/>
        <v>0.3577981651376147</v>
      </c>
    </row>
    <row r="156" spans="1:6" ht="25.5">
      <c r="A156" s="32" t="s">
        <v>268</v>
      </c>
      <c r="B156" s="33" t="s">
        <v>106</v>
      </c>
      <c r="C156" s="34">
        <v>271524000</v>
      </c>
      <c r="D156" s="34">
        <v>79839875</v>
      </c>
      <c r="E156" s="34">
        <f>E157</f>
        <v>40540901</v>
      </c>
      <c r="F156" s="36">
        <f t="shared" si="2"/>
        <v>0.5077776111247669</v>
      </c>
    </row>
    <row r="157" spans="1:6" ht="12.75">
      <c r="A157" s="32" t="s">
        <v>108</v>
      </c>
      <c r="B157" s="33" t="s">
        <v>109</v>
      </c>
      <c r="C157" s="34">
        <v>271524000</v>
      </c>
      <c r="D157" s="34">
        <v>79839875</v>
      </c>
      <c r="E157" s="34">
        <f>E158+E191</f>
        <v>40540901</v>
      </c>
      <c r="F157" s="36">
        <f t="shared" si="2"/>
        <v>0.5077776111247669</v>
      </c>
    </row>
    <row r="158" spans="1:6" ht="12.75">
      <c r="A158" s="32" t="s">
        <v>110</v>
      </c>
      <c r="B158" s="33" t="s">
        <v>111</v>
      </c>
      <c r="C158" s="34">
        <v>266414000</v>
      </c>
      <c r="D158" s="34">
        <v>79837875</v>
      </c>
      <c r="E158" s="34">
        <f>E159+E160+E161+E166+E168+E174+E177+E181</f>
        <v>40642617</v>
      </c>
      <c r="F158" s="36">
        <f t="shared" si="2"/>
        <v>0.5090643632486461</v>
      </c>
    </row>
    <row r="159" spans="1:6" ht="12.75">
      <c r="A159" s="32" t="s">
        <v>112</v>
      </c>
      <c r="B159" s="33" t="s">
        <v>113</v>
      </c>
      <c r="C159" s="34">
        <v>49315000</v>
      </c>
      <c r="D159" s="34">
        <v>16492800</v>
      </c>
      <c r="E159" s="34">
        <f>E257+E241+E223+E206+E198</f>
        <v>8601790</v>
      </c>
      <c r="F159" s="36">
        <f t="shared" si="2"/>
        <v>0.52154819072565</v>
      </c>
    </row>
    <row r="160" spans="1:6" ht="25.5">
      <c r="A160" s="32" t="s">
        <v>114</v>
      </c>
      <c r="B160" s="33" t="s">
        <v>115</v>
      </c>
      <c r="C160" s="34">
        <v>90779000</v>
      </c>
      <c r="D160" s="34">
        <v>25118675</v>
      </c>
      <c r="E160" s="34">
        <f>E302+E289+E275+E258+E242+E224+E218+E207+E199</f>
        <v>6382002</v>
      </c>
      <c r="F160" s="36">
        <f t="shared" si="2"/>
        <v>0.2540739907658346</v>
      </c>
    </row>
    <row r="161" spans="1:6" ht="12.75">
      <c r="A161" s="32" t="s">
        <v>116</v>
      </c>
      <c r="B161" s="33" t="s">
        <v>117</v>
      </c>
      <c r="C161" s="34">
        <v>2621000</v>
      </c>
      <c r="D161" s="34">
        <v>0</v>
      </c>
      <c r="E161" s="34">
        <v>0</v>
      </c>
      <c r="F161" s="36"/>
    </row>
    <row r="162" spans="1:6" ht="12.75">
      <c r="A162" s="32" t="s">
        <v>118</v>
      </c>
      <c r="B162" s="33" t="s">
        <v>119</v>
      </c>
      <c r="C162" s="34">
        <v>2046000</v>
      </c>
      <c r="D162" s="34">
        <v>0</v>
      </c>
      <c r="E162" s="34">
        <v>0</v>
      </c>
      <c r="F162" s="36"/>
    </row>
    <row r="163" spans="1:6" ht="12.75">
      <c r="A163" s="32" t="s">
        <v>120</v>
      </c>
      <c r="B163" s="33" t="s">
        <v>121</v>
      </c>
      <c r="C163" s="34">
        <v>2046000</v>
      </c>
      <c r="D163" s="34">
        <v>0</v>
      </c>
      <c r="E163" s="34">
        <v>0</v>
      </c>
      <c r="F163" s="36"/>
    </row>
    <row r="164" spans="1:6" ht="12.75">
      <c r="A164" s="32" t="s">
        <v>122</v>
      </c>
      <c r="B164" s="33" t="s">
        <v>55</v>
      </c>
      <c r="C164" s="34">
        <v>575000</v>
      </c>
      <c r="D164" s="34">
        <v>0</v>
      </c>
      <c r="E164" s="34">
        <v>0</v>
      </c>
      <c r="F164" s="36"/>
    </row>
    <row r="165" spans="1:6" ht="12.75">
      <c r="A165" s="32" t="s">
        <v>123</v>
      </c>
      <c r="B165" s="33" t="s">
        <v>124</v>
      </c>
      <c r="C165" s="34">
        <v>575000</v>
      </c>
      <c r="D165" s="34">
        <v>0</v>
      </c>
      <c r="E165" s="34">
        <v>0</v>
      </c>
      <c r="F165" s="36"/>
    </row>
    <row r="166" spans="1:6" ht="12.75">
      <c r="A166" s="32" t="s">
        <v>125</v>
      </c>
      <c r="B166" s="33" t="s">
        <v>126</v>
      </c>
      <c r="C166" s="34">
        <v>11827000</v>
      </c>
      <c r="D166" s="34">
        <v>0</v>
      </c>
      <c r="E166" s="34">
        <f>E167</f>
        <v>0</v>
      </c>
      <c r="F166" s="36"/>
    </row>
    <row r="167" spans="1:6" ht="12.75">
      <c r="A167" s="32" t="s">
        <v>127</v>
      </c>
      <c r="B167" s="33" t="s">
        <v>128</v>
      </c>
      <c r="C167" s="34">
        <v>11827000</v>
      </c>
      <c r="D167" s="34">
        <v>0</v>
      </c>
      <c r="E167" s="34">
        <v>0</v>
      </c>
      <c r="F167" s="36"/>
    </row>
    <row r="168" spans="1:6" ht="12.75">
      <c r="A168" s="32" t="s">
        <v>129</v>
      </c>
      <c r="B168" s="33" t="s">
        <v>130</v>
      </c>
      <c r="C168" s="34">
        <v>21569000</v>
      </c>
      <c r="D168" s="34">
        <v>7572000</v>
      </c>
      <c r="E168" s="34">
        <f>E169</f>
        <v>5222976</v>
      </c>
      <c r="F168" s="36">
        <f t="shared" si="2"/>
        <v>0.6897749603803487</v>
      </c>
    </row>
    <row r="169" spans="1:6" ht="38.25">
      <c r="A169" s="32" t="s">
        <v>131</v>
      </c>
      <c r="B169" s="33" t="s">
        <v>132</v>
      </c>
      <c r="C169" s="34">
        <v>21569000</v>
      </c>
      <c r="D169" s="34">
        <v>7572000</v>
      </c>
      <c r="E169" s="34">
        <f>E170+E171+E172+E173</f>
        <v>5222976</v>
      </c>
      <c r="F169" s="36">
        <f t="shared" si="2"/>
        <v>0.6897749603803487</v>
      </c>
    </row>
    <row r="170" spans="1:6" ht="12.75">
      <c r="A170" s="32" t="s">
        <v>133</v>
      </c>
      <c r="B170" s="33" t="s">
        <v>134</v>
      </c>
      <c r="C170" s="34">
        <v>19651000</v>
      </c>
      <c r="D170" s="34">
        <v>6183000</v>
      </c>
      <c r="E170" s="34">
        <f>E261+E245+E212</f>
        <v>4737000</v>
      </c>
      <c r="F170" s="36">
        <f t="shared" si="2"/>
        <v>0.7661329451722465</v>
      </c>
    </row>
    <row r="171" spans="1:6" ht="12.75">
      <c r="A171" s="32" t="s">
        <v>135</v>
      </c>
      <c r="B171" s="33" t="s">
        <v>136</v>
      </c>
      <c r="C171" s="34">
        <v>90000</v>
      </c>
      <c r="D171" s="34">
        <v>90000</v>
      </c>
      <c r="E171" s="34">
        <f>E306</f>
        <v>30976</v>
      </c>
      <c r="F171" s="36">
        <f t="shared" si="2"/>
        <v>0.3441777777777778</v>
      </c>
    </row>
    <row r="172" spans="1:6" ht="25.5">
      <c r="A172" s="32" t="s">
        <v>137</v>
      </c>
      <c r="B172" s="33" t="s">
        <v>138</v>
      </c>
      <c r="C172" s="34">
        <v>1100000</v>
      </c>
      <c r="D172" s="34">
        <v>1100000</v>
      </c>
      <c r="E172" s="34">
        <f>E237</f>
        <v>260000</v>
      </c>
      <c r="F172" s="36">
        <f t="shared" si="2"/>
        <v>0.23636363636363636</v>
      </c>
    </row>
    <row r="173" spans="1:6" ht="12.75">
      <c r="A173" s="32" t="s">
        <v>139</v>
      </c>
      <c r="B173" s="33" t="s">
        <v>140</v>
      </c>
      <c r="C173" s="34">
        <v>728000</v>
      </c>
      <c r="D173" s="34">
        <v>199000</v>
      </c>
      <c r="E173" s="34">
        <f>E285</f>
        <v>195000</v>
      </c>
      <c r="F173" s="36">
        <f t="shared" si="2"/>
        <v>0.9798994974874372</v>
      </c>
    </row>
    <row r="174" spans="1:6" ht="12.75">
      <c r="A174" s="32" t="s">
        <v>141</v>
      </c>
      <c r="B174" s="33" t="s">
        <v>142</v>
      </c>
      <c r="C174" s="34">
        <v>5650000</v>
      </c>
      <c r="D174" s="34">
        <v>1130000</v>
      </c>
      <c r="E174" s="34">
        <f>E175</f>
        <v>600000</v>
      </c>
      <c r="F174" s="36">
        <f t="shared" si="2"/>
        <v>0.5309734513274337</v>
      </c>
    </row>
    <row r="175" spans="1:6" ht="12.75">
      <c r="A175" s="32" t="s">
        <v>143</v>
      </c>
      <c r="B175" s="33" t="s">
        <v>144</v>
      </c>
      <c r="C175" s="34">
        <v>5650000</v>
      </c>
      <c r="D175" s="34">
        <v>1130000</v>
      </c>
      <c r="E175" s="34">
        <f>E176</f>
        <v>600000</v>
      </c>
      <c r="F175" s="36">
        <f t="shared" si="2"/>
        <v>0.5309734513274337</v>
      </c>
    </row>
    <row r="176" spans="1:6" ht="12.75">
      <c r="A176" s="32" t="s">
        <v>145</v>
      </c>
      <c r="B176" s="33" t="s">
        <v>146</v>
      </c>
      <c r="C176" s="34">
        <v>5650000</v>
      </c>
      <c r="D176" s="34">
        <v>1130000</v>
      </c>
      <c r="E176" s="34">
        <f>E292</f>
        <v>600000</v>
      </c>
      <c r="F176" s="36">
        <f t="shared" si="2"/>
        <v>0.5309734513274337</v>
      </c>
    </row>
    <row r="177" spans="1:6" ht="12.75">
      <c r="A177" s="32" t="s">
        <v>148</v>
      </c>
      <c r="B177" s="33" t="s">
        <v>149</v>
      </c>
      <c r="C177" s="34">
        <v>75153000</v>
      </c>
      <c r="D177" s="34">
        <v>22024400</v>
      </c>
      <c r="E177" s="34">
        <f>E178</f>
        <v>18269572</v>
      </c>
      <c r="F177" s="36">
        <f t="shared" si="2"/>
        <v>0.829515083271281</v>
      </c>
    </row>
    <row r="178" spans="1:6" ht="12.75">
      <c r="A178" s="32" t="s">
        <v>150</v>
      </c>
      <c r="B178" s="33" t="s">
        <v>151</v>
      </c>
      <c r="C178" s="34">
        <v>75153000</v>
      </c>
      <c r="D178" s="34">
        <v>22024400</v>
      </c>
      <c r="E178" s="34">
        <f>E179+E180</f>
        <v>18269572</v>
      </c>
      <c r="F178" s="36">
        <f t="shared" si="2"/>
        <v>0.829515083271281</v>
      </c>
    </row>
    <row r="179" spans="1:6" ht="12.75">
      <c r="A179" s="32" t="s">
        <v>152</v>
      </c>
      <c r="B179" s="33" t="s">
        <v>153</v>
      </c>
      <c r="C179" s="34">
        <v>58989112</v>
      </c>
      <c r="D179" s="34">
        <v>15552420</v>
      </c>
      <c r="E179" s="34">
        <f>E264</f>
        <v>15285049</v>
      </c>
      <c r="F179" s="36">
        <f t="shared" si="2"/>
        <v>0.9828083989501313</v>
      </c>
    </row>
    <row r="180" spans="1:6" ht="12.75">
      <c r="A180" s="32" t="s">
        <v>154</v>
      </c>
      <c r="B180" s="33" t="s">
        <v>155</v>
      </c>
      <c r="C180" s="34">
        <v>16163888</v>
      </c>
      <c r="D180" s="34">
        <v>6471980</v>
      </c>
      <c r="E180" s="34">
        <f>E265+E227</f>
        <v>2984523</v>
      </c>
      <c r="F180" s="36">
        <f t="shared" si="2"/>
        <v>0.4611452754798377</v>
      </c>
    </row>
    <row r="181" spans="1:6" ht="25.5">
      <c r="A181" s="32" t="s">
        <v>156</v>
      </c>
      <c r="B181" s="33" t="s">
        <v>157</v>
      </c>
      <c r="C181" s="34">
        <v>9500000</v>
      </c>
      <c r="D181" s="34">
        <v>7500000</v>
      </c>
      <c r="E181" s="34">
        <f>E182+E183+E184</f>
        <v>1566277</v>
      </c>
      <c r="F181" s="36">
        <f t="shared" si="2"/>
        <v>0.20883693333333334</v>
      </c>
    </row>
    <row r="182" spans="1:6" ht="12.75">
      <c r="A182" s="32" t="s">
        <v>159</v>
      </c>
      <c r="B182" s="33" t="s">
        <v>160</v>
      </c>
      <c r="C182" s="34">
        <v>2400000</v>
      </c>
      <c r="D182" s="34">
        <v>1000000</v>
      </c>
      <c r="E182" s="34">
        <v>0</v>
      </c>
      <c r="F182" s="36">
        <f t="shared" si="2"/>
        <v>0</v>
      </c>
    </row>
    <row r="183" spans="1:6" ht="12.75">
      <c r="A183" s="32" t="s">
        <v>161</v>
      </c>
      <c r="B183" s="33" t="s">
        <v>162</v>
      </c>
      <c r="C183" s="34">
        <v>600000</v>
      </c>
      <c r="D183" s="34">
        <v>0</v>
      </c>
      <c r="E183" s="34">
        <v>0</v>
      </c>
      <c r="F183" s="36"/>
    </row>
    <row r="184" spans="1:6" ht="12.75">
      <c r="A184" s="32" t="s">
        <v>163</v>
      </c>
      <c r="B184" s="33" t="s">
        <v>164</v>
      </c>
      <c r="C184" s="34">
        <v>6500000</v>
      </c>
      <c r="D184" s="34">
        <v>6500000</v>
      </c>
      <c r="E184" s="34">
        <f>E249</f>
        <v>1566277</v>
      </c>
      <c r="F184" s="36">
        <f t="shared" si="2"/>
        <v>0.2409656923076923</v>
      </c>
    </row>
    <row r="185" spans="1:6" ht="12.75">
      <c r="A185" s="32" t="s">
        <v>165</v>
      </c>
      <c r="B185" s="33" t="s">
        <v>166</v>
      </c>
      <c r="C185" s="34">
        <v>5110000</v>
      </c>
      <c r="D185" s="34">
        <v>2000</v>
      </c>
      <c r="E185" s="34">
        <f>E186</f>
        <v>0</v>
      </c>
      <c r="F185" s="36">
        <f t="shared" si="2"/>
        <v>0</v>
      </c>
    </row>
    <row r="186" spans="1:6" ht="12.75">
      <c r="A186" s="32" t="s">
        <v>167</v>
      </c>
      <c r="B186" s="33" t="s">
        <v>168</v>
      </c>
      <c r="C186" s="34">
        <v>5110000</v>
      </c>
      <c r="D186" s="34">
        <v>2000</v>
      </c>
      <c r="E186" s="34">
        <f>E187</f>
        <v>0</v>
      </c>
      <c r="F186" s="36">
        <f t="shared" si="2"/>
        <v>0</v>
      </c>
    </row>
    <row r="187" spans="1:6" ht="12.75">
      <c r="A187" s="32" t="s">
        <v>169</v>
      </c>
      <c r="B187" s="33" t="s">
        <v>170</v>
      </c>
      <c r="C187" s="34">
        <v>962000</v>
      </c>
      <c r="D187" s="34">
        <v>0</v>
      </c>
      <c r="E187" s="34">
        <f>E188</f>
        <v>0</v>
      </c>
      <c r="F187" s="36"/>
    </row>
    <row r="188" spans="1:6" ht="12.75">
      <c r="A188" s="32" t="s">
        <v>171</v>
      </c>
      <c r="B188" s="33" t="s">
        <v>172</v>
      </c>
      <c r="C188" s="34">
        <v>962000</v>
      </c>
      <c r="D188" s="34">
        <v>0</v>
      </c>
      <c r="E188" s="34"/>
      <c r="F188" s="36"/>
    </row>
    <row r="189" spans="1:6" ht="12.75">
      <c r="A189" s="32" t="s">
        <v>173</v>
      </c>
      <c r="B189" s="33" t="s">
        <v>174</v>
      </c>
      <c r="C189" s="34">
        <v>4148000</v>
      </c>
      <c r="D189" s="34">
        <v>2000</v>
      </c>
      <c r="E189" s="34">
        <f>E190</f>
        <v>0</v>
      </c>
      <c r="F189" s="36">
        <f t="shared" si="2"/>
        <v>0</v>
      </c>
    </row>
    <row r="190" spans="1:6" ht="12.75">
      <c r="A190" s="32" t="s">
        <v>175</v>
      </c>
      <c r="B190" s="33" t="s">
        <v>176</v>
      </c>
      <c r="C190" s="34">
        <v>4148000</v>
      </c>
      <c r="D190" s="34">
        <v>2000</v>
      </c>
      <c r="E190" s="34">
        <v>0</v>
      </c>
      <c r="F190" s="36">
        <f t="shared" si="2"/>
        <v>0</v>
      </c>
    </row>
    <row r="191" spans="1:6" ht="25.5">
      <c r="A191" s="32" t="s">
        <v>177</v>
      </c>
      <c r="B191" s="33" t="s">
        <v>178</v>
      </c>
      <c r="C191" s="34">
        <v>0</v>
      </c>
      <c r="D191" s="34">
        <v>0</v>
      </c>
      <c r="E191" s="34">
        <f>E192</f>
        <v>-101716</v>
      </c>
      <c r="F191" s="36"/>
    </row>
    <row r="192" spans="1:6" ht="12.75">
      <c r="A192" s="32" t="s">
        <v>179</v>
      </c>
      <c r="B192" s="33" t="s">
        <v>180</v>
      </c>
      <c r="C192" s="34">
        <v>0</v>
      </c>
      <c r="D192" s="34">
        <v>0</v>
      </c>
      <c r="E192" s="34">
        <f>E193</f>
        <v>-101716</v>
      </c>
      <c r="F192" s="36"/>
    </row>
    <row r="193" spans="1:6" ht="25.5">
      <c r="A193" s="32" t="s">
        <v>181</v>
      </c>
      <c r="B193" s="33" t="s">
        <v>182</v>
      </c>
      <c r="C193" s="34">
        <v>0</v>
      </c>
      <c r="D193" s="34">
        <v>0</v>
      </c>
      <c r="E193" s="34">
        <f>E311+E270+E230+E202</f>
        <v>-101716</v>
      </c>
      <c r="F193" s="36"/>
    </row>
    <row r="194" spans="1:6" ht="12.75">
      <c r="A194" s="32" t="s">
        <v>233</v>
      </c>
      <c r="B194" s="33" t="s">
        <v>234</v>
      </c>
      <c r="C194" s="34">
        <v>30353000</v>
      </c>
      <c r="D194" s="34">
        <v>7034500</v>
      </c>
      <c r="E194" s="34">
        <f>E195+E203+E213</f>
        <v>3716188</v>
      </c>
      <c r="F194" s="36">
        <f t="shared" si="2"/>
        <v>0.5282803326462435</v>
      </c>
    </row>
    <row r="195" spans="1:6" ht="12.75">
      <c r="A195" s="32" t="s">
        <v>235</v>
      </c>
      <c r="B195" s="33" t="s">
        <v>188</v>
      </c>
      <c r="C195" s="34">
        <v>11721000</v>
      </c>
      <c r="D195" s="34">
        <v>5596000</v>
      </c>
      <c r="E195" s="34">
        <f>E196</f>
        <v>2608425</v>
      </c>
      <c r="F195" s="36">
        <f t="shared" si="2"/>
        <v>0.46612312365975694</v>
      </c>
    </row>
    <row r="196" spans="1:6" ht="12.75">
      <c r="A196" s="32" t="s">
        <v>108</v>
      </c>
      <c r="B196" s="33" t="s">
        <v>109</v>
      </c>
      <c r="C196" s="34">
        <v>11721000</v>
      </c>
      <c r="D196" s="34">
        <v>5596000</v>
      </c>
      <c r="E196" s="34">
        <f>E197+E200</f>
        <v>2608425</v>
      </c>
      <c r="F196" s="36">
        <f t="shared" si="2"/>
        <v>0.46612312365975694</v>
      </c>
    </row>
    <row r="197" spans="1:6" ht="12.75">
      <c r="A197" s="32" t="s">
        <v>110</v>
      </c>
      <c r="B197" s="33" t="s">
        <v>111</v>
      </c>
      <c r="C197" s="34">
        <v>11721000</v>
      </c>
      <c r="D197" s="34">
        <v>5596000</v>
      </c>
      <c r="E197" s="34">
        <f>E198+E199</f>
        <v>2612554</v>
      </c>
      <c r="F197" s="36">
        <f t="shared" si="2"/>
        <v>0.466860972122945</v>
      </c>
    </row>
    <row r="198" spans="1:6" ht="12.75">
      <c r="A198" s="32" t="s">
        <v>112</v>
      </c>
      <c r="B198" s="33" t="s">
        <v>113</v>
      </c>
      <c r="C198" s="34">
        <v>5850000</v>
      </c>
      <c r="D198" s="34">
        <v>2382000</v>
      </c>
      <c r="E198" s="34">
        <v>1407987</v>
      </c>
      <c r="F198" s="36">
        <f t="shared" si="2"/>
        <v>0.5910944584382871</v>
      </c>
    </row>
    <row r="199" spans="1:6" ht="25.5">
      <c r="A199" s="32" t="s">
        <v>114</v>
      </c>
      <c r="B199" s="33" t="s">
        <v>115</v>
      </c>
      <c r="C199" s="34">
        <v>5871000</v>
      </c>
      <c r="D199" s="34">
        <v>3214000</v>
      </c>
      <c r="E199" s="34">
        <v>1204567</v>
      </c>
      <c r="F199" s="36">
        <f t="shared" si="2"/>
        <v>0.3747874922215308</v>
      </c>
    </row>
    <row r="200" spans="1:6" ht="25.5">
      <c r="A200" s="32" t="s">
        <v>177</v>
      </c>
      <c r="B200" s="33" t="s">
        <v>178</v>
      </c>
      <c r="C200" s="34">
        <v>0</v>
      </c>
      <c r="D200" s="34">
        <v>0</v>
      </c>
      <c r="E200" s="34">
        <f>E201</f>
        <v>-4129</v>
      </c>
      <c r="F200" s="36"/>
    </row>
    <row r="201" spans="1:6" ht="12.75">
      <c r="A201" s="32" t="s">
        <v>179</v>
      </c>
      <c r="B201" s="33" t="s">
        <v>180</v>
      </c>
      <c r="C201" s="34">
        <v>0</v>
      </c>
      <c r="D201" s="34">
        <v>0</v>
      </c>
      <c r="E201" s="34">
        <f>E202</f>
        <v>-4129</v>
      </c>
      <c r="F201" s="36"/>
    </row>
    <row r="202" spans="1:6" ht="25.5">
      <c r="A202" s="32" t="s">
        <v>181</v>
      </c>
      <c r="B202" s="33" t="s">
        <v>182</v>
      </c>
      <c r="C202" s="34">
        <v>0</v>
      </c>
      <c r="D202" s="34">
        <v>0</v>
      </c>
      <c r="E202" s="34">
        <v>-4129</v>
      </c>
      <c r="F202" s="36"/>
    </row>
    <row r="203" spans="1:6" ht="12.75">
      <c r="A203" s="32" t="s">
        <v>236</v>
      </c>
      <c r="B203" s="33" t="s">
        <v>237</v>
      </c>
      <c r="C203" s="34">
        <v>16011000</v>
      </c>
      <c r="D203" s="34">
        <v>1438500</v>
      </c>
      <c r="E203" s="34">
        <f>E204</f>
        <v>1107763</v>
      </c>
      <c r="F203" s="36">
        <f aca="true" t="shared" si="3" ref="F203:F265">E203/D203</f>
        <v>0.7700820298922488</v>
      </c>
    </row>
    <row r="204" spans="1:6" ht="12.75">
      <c r="A204" s="32" t="s">
        <v>108</v>
      </c>
      <c r="B204" s="33" t="s">
        <v>109</v>
      </c>
      <c r="C204" s="34">
        <v>16011000</v>
      </c>
      <c r="D204" s="34">
        <v>1438500</v>
      </c>
      <c r="E204" s="34">
        <f>E205</f>
        <v>1107763</v>
      </c>
      <c r="F204" s="36">
        <f t="shared" si="3"/>
        <v>0.7700820298922488</v>
      </c>
    </row>
    <row r="205" spans="1:6" ht="12.75">
      <c r="A205" s="32" t="s">
        <v>110</v>
      </c>
      <c r="B205" s="33" t="s">
        <v>111</v>
      </c>
      <c r="C205" s="34">
        <v>16011000</v>
      </c>
      <c r="D205" s="34">
        <v>1438500</v>
      </c>
      <c r="E205" s="34">
        <f>E206+E207+E208+E210</f>
        <v>1107763</v>
      </c>
      <c r="F205" s="36">
        <f t="shared" si="3"/>
        <v>0.7700820298922488</v>
      </c>
    </row>
    <row r="206" spans="1:6" ht="12.75">
      <c r="A206" s="32" t="s">
        <v>112</v>
      </c>
      <c r="B206" s="33" t="s">
        <v>113</v>
      </c>
      <c r="C206" s="34">
        <v>207000</v>
      </c>
      <c r="D206" s="34">
        <v>74500</v>
      </c>
      <c r="E206" s="34">
        <v>52851</v>
      </c>
      <c r="F206" s="36">
        <f t="shared" si="3"/>
        <v>0.7094093959731543</v>
      </c>
    </row>
    <row r="207" spans="1:6" ht="25.5">
      <c r="A207" s="32" t="s">
        <v>114</v>
      </c>
      <c r="B207" s="33" t="s">
        <v>115</v>
      </c>
      <c r="C207" s="34">
        <v>630000</v>
      </c>
      <c r="D207" s="34">
        <v>275000</v>
      </c>
      <c r="E207" s="34">
        <v>62912</v>
      </c>
      <c r="F207" s="36">
        <f t="shared" si="3"/>
        <v>0.22877090909090908</v>
      </c>
    </row>
    <row r="208" spans="1:6" ht="12.75">
      <c r="A208" s="32" t="s">
        <v>125</v>
      </c>
      <c r="B208" s="33" t="s">
        <v>126</v>
      </c>
      <c r="C208" s="34">
        <v>11827000</v>
      </c>
      <c r="D208" s="34">
        <v>0</v>
      </c>
      <c r="E208" s="34">
        <f>E209</f>
        <v>0</v>
      </c>
      <c r="F208" s="36"/>
    </row>
    <row r="209" spans="1:6" ht="12.75">
      <c r="A209" s="32" t="s">
        <v>127</v>
      </c>
      <c r="B209" s="33" t="s">
        <v>128</v>
      </c>
      <c r="C209" s="34">
        <v>11827000</v>
      </c>
      <c r="D209" s="34">
        <v>0</v>
      </c>
      <c r="E209" s="34">
        <v>0</v>
      </c>
      <c r="F209" s="36"/>
    </row>
    <row r="210" spans="1:6" ht="12.75">
      <c r="A210" s="32" t="s">
        <v>129</v>
      </c>
      <c r="B210" s="33" t="s">
        <v>130</v>
      </c>
      <c r="C210" s="34">
        <v>3347000</v>
      </c>
      <c r="D210" s="34">
        <v>1089000</v>
      </c>
      <c r="E210" s="34">
        <f>E211</f>
        <v>992000</v>
      </c>
      <c r="F210" s="36">
        <f t="shared" si="3"/>
        <v>0.9109274563820018</v>
      </c>
    </row>
    <row r="211" spans="1:6" ht="38.25">
      <c r="A211" s="32" t="s">
        <v>131</v>
      </c>
      <c r="B211" s="33" t="s">
        <v>132</v>
      </c>
      <c r="C211" s="34">
        <v>3347000</v>
      </c>
      <c r="D211" s="34">
        <v>1089000</v>
      </c>
      <c r="E211" s="34">
        <f>E212</f>
        <v>992000</v>
      </c>
      <c r="F211" s="36">
        <f t="shared" si="3"/>
        <v>0.9109274563820018</v>
      </c>
    </row>
    <row r="212" spans="1:6" ht="12.75">
      <c r="A212" s="32" t="s">
        <v>133</v>
      </c>
      <c r="B212" s="33" t="s">
        <v>134</v>
      </c>
      <c r="C212" s="34">
        <v>3347000</v>
      </c>
      <c r="D212" s="34">
        <v>1089000</v>
      </c>
      <c r="E212" s="34">
        <v>992000</v>
      </c>
      <c r="F212" s="36">
        <f t="shared" si="3"/>
        <v>0.9109274563820018</v>
      </c>
    </row>
    <row r="213" spans="1:6" ht="12.75">
      <c r="A213" s="32" t="s">
        <v>238</v>
      </c>
      <c r="B213" s="33" t="s">
        <v>147</v>
      </c>
      <c r="C213" s="34">
        <v>2621000</v>
      </c>
      <c r="D213" s="34">
        <v>0</v>
      </c>
      <c r="E213" s="34">
        <v>0</v>
      </c>
      <c r="F213" s="36"/>
    </row>
    <row r="214" spans="1:6" ht="25.5">
      <c r="A214" s="32" t="s">
        <v>239</v>
      </c>
      <c r="B214" s="33" t="s">
        <v>158</v>
      </c>
      <c r="C214" s="34">
        <v>374000</v>
      </c>
      <c r="D214" s="34">
        <v>183200</v>
      </c>
      <c r="E214" s="34">
        <f>E215</f>
        <v>81074</v>
      </c>
      <c r="F214" s="36">
        <f t="shared" si="3"/>
        <v>0.44254366812227075</v>
      </c>
    </row>
    <row r="215" spans="1:6" ht="12.75">
      <c r="A215" s="32" t="s">
        <v>240</v>
      </c>
      <c r="B215" s="33" t="s">
        <v>241</v>
      </c>
      <c r="C215" s="34">
        <v>374000</v>
      </c>
      <c r="D215" s="34">
        <v>183200</v>
      </c>
      <c r="E215" s="34">
        <f>E216</f>
        <v>81074</v>
      </c>
      <c r="F215" s="36">
        <f t="shared" si="3"/>
        <v>0.44254366812227075</v>
      </c>
    </row>
    <row r="216" spans="1:6" ht="12.75">
      <c r="A216" s="32" t="s">
        <v>108</v>
      </c>
      <c r="B216" s="33" t="s">
        <v>109</v>
      </c>
      <c r="C216" s="34">
        <v>374000</v>
      </c>
      <c r="D216" s="34">
        <v>183200</v>
      </c>
      <c r="E216" s="34">
        <f>E217</f>
        <v>81074</v>
      </c>
      <c r="F216" s="36">
        <f t="shared" si="3"/>
        <v>0.44254366812227075</v>
      </c>
    </row>
    <row r="217" spans="1:6" ht="12.75">
      <c r="A217" s="32" t="s">
        <v>110</v>
      </c>
      <c r="B217" s="33" t="s">
        <v>111</v>
      </c>
      <c r="C217" s="34">
        <v>374000</v>
      </c>
      <c r="D217" s="34">
        <v>183200</v>
      </c>
      <c r="E217" s="34">
        <f>E218</f>
        <v>81074</v>
      </c>
      <c r="F217" s="36">
        <f t="shared" si="3"/>
        <v>0.44254366812227075</v>
      </c>
    </row>
    <row r="218" spans="1:6" ht="25.5">
      <c r="A218" s="32" t="s">
        <v>114</v>
      </c>
      <c r="B218" s="33" t="s">
        <v>115</v>
      </c>
      <c r="C218" s="34">
        <v>374000</v>
      </c>
      <c r="D218" s="34">
        <v>183200</v>
      </c>
      <c r="E218" s="34">
        <v>81074</v>
      </c>
      <c r="F218" s="36">
        <f t="shared" si="3"/>
        <v>0.44254366812227075</v>
      </c>
    </row>
    <row r="219" spans="1:6" ht="12.75">
      <c r="A219" s="32" t="s">
        <v>242</v>
      </c>
      <c r="B219" s="33" t="s">
        <v>243</v>
      </c>
      <c r="C219" s="34">
        <v>168206000</v>
      </c>
      <c r="D219" s="34">
        <v>55875175</v>
      </c>
      <c r="E219" s="34">
        <f>E220+E231+E238+E254</f>
        <v>32535234</v>
      </c>
      <c r="F219" s="36">
        <f t="shared" si="3"/>
        <v>0.5822842434050542</v>
      </c>
    </row>
    <row r="220" spans="1:6" ht="12.75">
      <c r="A220" s="32" t="s">
        <v>244</v>
      </c>
      <c r="B220" s="33" t="s">
        <v>245</v>
      </c>
      <c r="C220" s="34">
        <v>25417000</v>
      </c>
      <c r="D220" s="34">
        <v>9839500</v>
      </c>
      <c r="E220" s="34">
        <f>E221</f>
        <v>5150899</v>
      </c>
      <c r="F220" s="36">
        <f t="shared" si="3"/>
        <v>0.5234919457289496</v>
      </c>
    </row>
    <row r="221" spans="1:6" ht="12.75">
      <c r="A221" s="32" t="s">
        <v>108</v>
      </c>
      <c r="B221" s="33" t="s">
        <v>109</v>
      </c>
      <c r="C221" s="34">
        <v>25417000</v>
      </c>
      <c r="D221" s="34">
        <v>9839500</v>
      </c>
      <c r="E221" s="34">
        <f>E222+E228</f>
        <v>5150899</v>
      </c>
      <c r="F221" s="36">
        <f t="shared" si="3"/>
        <v>0.5234919457289496</v>
      </c>
    </row>
    <row r="222" spans="1:6" ht="12.75">
      <c r="A222" s="32" t="s">
        <v>110</v>
      </c>
      <c r="B222" s="33" t="s">
        <v>111</v>
      </c>
      <c r="C222" s="34">
        <v>25417000</v>
      </c>
      <c r="D222" s="34">
        <v>9839500</v>
      </c>
      <c r="E222" s="34">
        <f>E223+E224+E225</f>
        <v>5185183</v>
      </c>
      <c r="F222" s="36">
        <f t="shared" si="3"/>
        <v>0.5269762691193658</v>
      </c>
    </row>
    <row r="223" spans="1:6" ht="12.75">
      <c r="A223" s="32" t="s">
        <v>112</v>
      </c>
      <c r="B223" s="33" t="s">
        <v>113</v>
      </c>
      <c r="C223" s="34">
        <v>10248000</v>
      </c>
      <c r="D223" s="34">
        <v>3431000</v>
      </c>
      <c r="E223" s="34">
        <v>2307301</v>
      </c>
      <c r="F223" s="36">
        <f t="shared" si="3"/>
        <v>0.6724864470999709</v>
      </c>
    </row>
    <row r="224" spans="1:6" ht="25.5">
      <c r="A224" s="32" t="s">
        <v>114</v>
      </c>
      <c r="B224" s="33" t="s">
        <v>115</v>
      </c>
      <c r="C224" s="34">
        <v>980000</v>
      </c>
      <c r="D224" s="34">
        <v>499500</v>
      </c>
      <c r="E224" s="34">
        <v>133413</v>
      </c>
      <c r="F224" s="36">
        <f t="shared" si="3"/>
        <v>0.2670930930930931</v>
      </c>
    </row>
    <row r="225" spans="1:6" ht="12.75">
      <c r="A225" s="32" t="s">
        <v>148</v>
      </c>
      <c r="B225" s="33" t="s">
        <v>149</v>
      </c>
      <c r="C225" s="34">
        <v>14189000</v>
      </c>
      <c r="D225" s="34">
        <v>5909000</v>
      </c>
      <c r="E225" s="34">
        <f>E226</f>
        <v>2744469</v>
      </c>
      <c r="F225" s="36">
        <f t="shared" si="3"/>
        <v>0.4644557454730073</v>
      </c>
    </row>
    <row r="226" spans="1:6" ht="12.75">
      <c r="A226" s="32" t="s">
        <v>150</v>
      </c>
      <c r="B226" s="33" t="s">
        <v>151</v>
      </c>
      <c r="C226" s="34">
        <v>14189000</v>
      </c>
      <c r="D226" s="34">
        <v>5909000</v>
      </c>
      <c r="E226" s="34">
        <f>E227</f>
        <v>2744469</v>
      </c>
      <c r="F226" s="36">
        <f t="shared" si="3"/>
        <v>0.4644557454730073</v>
      </c>
    </row>
    <row r="227" spans="1:6" ht="12.75">
      <c r="A227" s="32" t="s">
        <v>154</v>
      </c>
      <c r="B227" s="33" t="s">
        <v>155</v>
      </c>
      <c r="C227" s="34">
        <v>14189000</v>
      </c>
      <c r="D227" s="34">
        <v>5909000</v>
      </c>
      <c r="E227" s="34">
        <v>2744469</v>
      </c>
      <c r="F227" s="36">
        <f t="shared" si="3"/>
        <v>0.4644557454730073</v>
      </c>
    </row>
    <row r="228" spans="1:6" ht="25.5">
      <c r="A228" s="32" t="s">
        <v>177</v>
      </c>
      <c r="B228" s="33" t="s">
        <v>178</v>
      </c>
      <c r="C228" s="34">
        <v>0</v>
      </c>
      <c r="D228" s="34">
        <v>0</v>
      </c>
      <c r="E228" s="34">
        <f>E229</f>
        <v>-34284</v>
      </c>
      <c r="F228" s="36"/>
    </row>
    <row r="229" spans="1:6" ht="12.75">
      <c r="A229" s="32" t="s">
        <v>179</v>
      </c>
      <c r="B229" s="33" t="s">
        <v>180</v>
      </c>
      <c r="C229" s="34">
        <v>0</v>
      </c>
      <c r="D229" s="34">
        <v>0</v>
      </c>
      <c r="E229" s="34">
        <f>E230</f>
        <v>-34284</v>
      </c>
      <c r="F229" s="36"/>
    </row>
    <row r="230" spans="1:6" ht="25.5">
      <c r="A230" s="32" t="s">
        <v>181</v>
      </c>
      <c r="B230" s="33" t="s">
        <v>182</v>
      </c>
      <c r="C230" s="34">
        <v>0</v>
      </c>
      <c r="D230" s="34">
        <v>0</v>
      </c>
      <c r="E230" s="34">
        <v>-34284</v>
      </c>
      <c r="F230" s="36"/>
    </row>
    <row r="231" spans="1:6" ht="12.75">
      <c r="A231" s="32" t="s">
        <v>246</v>
      </c>
      <c r="B231" s="33" t="s">
        <v>247</v>
      </c>
      <c r="C231" s="34">
        <v>1250000</v>
      </c>
      <c r="D231" s="34">
        <v>1250000</v>
      </c>
      <c r="E231" s="34">
        <f>E232</f>
        <v>260000</v>
      </c>
      <c r="F231" s="36">
        <f t="shared" si="3"/>
        <v>0.208</v>
      </c>
    </row>
    <row r="232" spans="1:6" ht="12.75">
      <c r="A232" s="32" t="s">
        <v>108</v>
      </c>
      <c r="B232" s="33" t="s">
        <v>109</v>
      </c>
      <c r="C232" s="34">
        <v>1250000</v>
      </c>
      <c r="D232" s="34">
        <v>1250000</v>
      </c>
      <c r="E232" s="34">
        <f>E233</f>
        <v>260000</v>
      </c>
      <c r="F232" s="36">
        <f t="shared" si="3"/>
        <v>0.208</v>
      </c>
    </row>
    <row r="233" spans="1:6" ht="12.75">
      <c r="A233" s="32" t="s">
        <v>110</v>
      </c>
      <c r="B233" s="33" t="s">
        <v>111</v>
      </c>
      <c r="C233" s="34">
        <v>1250000</v>
      </c>
      <c r="D233" s="34">
        <v>1250000</v>
      </c>
      <c r="E233" s="34">
        <f>E234+E235</f>
        <v>260000</v>
      </c>
      <c r="F233" s="36">
        <f t="shared" si="3"/>
        <v>0.208</v>
      </c>
    </row>
    <row r="234" spans="1:6" ht="25.5">
      <c r="A234" s="32" t="s">
        <v>114</v>
      </c>
      <c r="B234" s="33" t="s">
        <v>115</v>
      </c>
      <c r="C234" s="34">
        <v>150000</v>
      </c>
      <c r="D234" s="34">
        <v>150000</v>
      </c>
      <c r="E234" s="34">
        <v>0</v>
      </c>
      <c r="F234" s="36">
        <f t="shared" si="3"/>
        <v>0</v>
      </c>
    </row>
    <row r="235" spans="1:6" ht="12.75">
      <c r="A235" s="32" t="s">
        <v>129</v>
      </c>
      <c r="B235" s="33" t="s">
        <v>130</v>
      </c>
      <c r="C235" s="34">
        <v>1100000</v>
      </c>
      <c r="D235" s="34">
        <v>1100000</v>
      </c>
      <c r="E235" s="34">
        <f>E236</f>
        <v>260000</v>
      </c>
      <c r="F235" s="36">
        <f t="shared" si="3"/>
        <v>0.23636363636363636</v>
      </c>
    </row>
    <row r="236" spans="1:6" ht="38.25">
      <c r="A236" s="32" t="s">
        <v>131</v>
      </c>
      <c r="B236" s="33" t="s">
        <v>132</v>
      </c>
      <c r="C236" s="34">
        <v>1100000</v>
      </c>
      <c r="D236" s="34">
        <v>1100000</v>
      </c>
      <c r="E236" s="34">
        <f>E237</f>
        <v>260000</v>
      </c>
      <c r="F236" s="36">
        <f t="shared" si="3"/>
        <v>0.23636363636363636</v>
      </c>
    </row>
    <row r="237" spans="1:6" ht="25.5">
      <c r="A237" s="32" t="s">
        <v>137</v>
      </c>
      <c r="B237" s="33" t="s">
        <v>138</v>
      </c>
      <c r="C237" s="34">
        <v>1100000</v>
      </c>
      <c r="D237" s="34">
        <v>1100000</v>
      </c>
      <c r="E237" s="34">
        <v>260000</v>
      </c>
      <c r="F237" s="36">
        <f t="shared" si="3"/>
        <v>0.23636363636363636</v>
      </c>
    </row>
    <row r="238" spans="1:6" ht="12.75">
      <c r="A238" s="32" t="s">
        <v>248</v>
      </c>
      <c r="B238" s="33" t="s">
        <v>249</v>
      </c>
      <c r="C238" s="34">
        <v>24215000</v>
      </c>
      <c r="D238" s="34">
        <v>10960550</v>
      </c>
      <c r="E238" s="34">
        <f>E239</f>
        <v>5526719</v>
      </c>
      <c r="F238" s="36">
        <f t="shared" si="3"/>
        <v>0.5042373785987017</v>
      </c>
    </row>
    <row r="239" spans="1:6" ht="12.75">
      <c r="A239" s="32" t="s">
        <v>108</v>
      </c>
      <c r="B239" s="33" t="s">
        <v>109</v>
      </c>
      <c r="C239" s="34">
        <v>24215000</v>
      </c>
      <c r="D239" s="34">
        <v>10960550</v>
      </c>
      <c r="E239" s="34">
        <f>E240+E250</f>
        <v>5526719</v>
      </c>
      <c r="F239" s="36">
        <f t="shared" si="3"/>
        <v>0.5042373785987017</v>
      </c>
    </row>
    <row r="240" spans="1:6" ht="12.75">
      <c r="A240" s="32" t="s">
        <v>110</v>
      </c>
      <c r="B240" s="33" t="s">
        <v>111</v>
      </c>
      <c r="C240" s="34">
        <v>24213000</v>
      </c>
      <c r="D240" s="34">
        <v>10958550</v>
      </c>
      <c r="E240" s="34">
        <f>E241+E242+E243+E246</f>
        <v>5526719</v>
      </c>
      <c r="F240" s="36">
        <f t="shared" si="3"/>
        <v>0.5043294048938957</v>
      </c>
    </row>
    <row r="241" spans="1:6" ht="12.75">
      <c r="A241" s="32" t="s">
        <v>112</v>
      </c>
      <c r="B241" s="33" t="s">
        <v>113</v>
      </c>
      <c r="C241" s="34">
        <v>1340000</v>
      </c>
      <c r="D241" s="34">
        <v>369750</v>
      </c>
      <c r="E241" s="34">
        <v>358044</v>
      </c>
      <c r="F241" s="36">
        <f t="shared" si="3"/>
        <v>0.9683407707910751</v>
      </c>
    </row>
    <row r="242" spans="1:6" ht="25.5">
      <c r="A242" s="32" t="s">
        <v>114</v>
      </c>
      <c r="B242" s="33" t="s">
        <v>115</v>
      </c>
      <c r="C242" s="34">
        <v>597000</v>
      </c>
      <c r="D242" s="34">
        <v>230800</v>
      </c>
      <c r="E242" s="34">
        <f>80398</f>
        <v>80398</v>
      </c>
      <c r="F242" s="36">
        <f t="shared" si="3"/>
        <v>0.34834488734835356</v>
      </c>
    </row>
    <row r="243" spans="1:6" ht="12.75">
      <c r="A243" s="32" t="s">
        <v>129</v>
      </c>
      <c r="B243" s="33" t="s">
        <v>130</v>
      </c>
      <c r="C243" s="34">
        <v>14176000</v>
      </c>
      <c r="D243" s="34">
        <v>3858000</v>
      </c>
      <c r="E243" s="34">
        <f>E244</f>
        <v>3522000</v>
      </c>
      <c r="F243" s="36">
        <f t="shared" si="3"/>
        <v>0.9129082426127527</v>
      </c>
    </row>
    <row r="244" spans="1:6" ht="38.25">
      <c r="A244" s="32" t="s">
        <v>131</v>
      </c>
      <c r="B244" s="33" t="s">
        <v>132</v>
      </c>
      <c r="C244" s="34">
        <v>14176000</v>
      </c>
      <c r="D244" s="34">
        <v>3858000</v>
      </c>
      <c r="E244" s="34">
        <f>E245</f>
        <v>3522000</v>
      </c>
      <c r="F244" s="36">
        <f t="shared" si="3"/>
        <v>0.9129082426127527</v>
      </c>
    </row>
    <row r="245" spans="1:6" ht="12.75">
      <c r="A245" s="32" t="s">
        <v>133</v>
      </c>
      <c r="B245" s="33" t="s">
        <v>134</v>
      </c>
      <c r="C245" s="34">
        <v>14176000</v>
      </c>
      <c r="D245" s="34">
        <v>3858000</v>
      </c>
      <c r="E245" s="34">
        <v>3522000</v>
      </c>
      <c r="F245" s="36">
        <f t="shared" si="3"/>
        <v>0.9129082426127527</v>
      </c>
    </row>
    <row r="246" spans="1:6" ht="25.5">
      <c r="A246" s="32" t="s">
        <v>156</v>
      </c>
      <c r="B246" s="33" t="s">
        <v>157</v>
      </c>
      <c r="C246" s="34">
        <v>8100000</v>
      </c>
      <c r="D246" s="34">
        <v>6500000</v>
      </c>
      <c r="E246" s="34">
        <f>E247+E248+E249</f>
        <v>1566277</v>
      </c>
      <c r="F246" s="36">
        <f t="shared" si="3"/>
        <v>0.2409656923076923</v>
      </c>
    </row>
    <row r="247" spans="1:6" ht="12.75">
      <c r="A247" s="32" t="s">
        <v>159</v>
      </c>
      <c r="B247" s="33" t="s">
        <v>160</v>
      </c>
      <c r="C247" s="34">
        <v>1000000</v>
      </c>
      <c r="D247" s="34">
        <v>0</v>
      </c>
      <c r="E247" s="34">
        <v>0</v>
      </c>
      <c r="F247" s="36"/>
    </row>
    <row r="248" spans="1:6" ht="12.75">
      <c r="A248" s="32" t="s">
        <v>161</v>
      </c>
      <c r="B248" s="33" t="s">
        <v>162</v>
      </c>
      <c r="C248" s="34">
        <v>600000</v>
      </c>
      <c r="D248" s="34">
        <v>0</v>
      </c>
      <c r="E248" s="34">
        <v>0</v>
      </c>
      <c r="F248" s="36"/>
    </row>
    <row r="249" spans="1:6" ht="12.75">
      <c r="A249" s="32" t="s">
        <v>163</v>
      </c>
      <c r="B249" s="33" t="s">
        <v>164</v>
      </c>
      <c r="C249" s="34">
        <v>6500000</v>
      </c>
      <c r="D249" s="34">
        <v>6500000</v>
      </c>
      <c r="E249" s="34">
        <v>1566277</v>
      </c>
      <c r="F249" s="36">
        <f t="shared" si="3"/>
        <v>0.2409656923076923</v>
      </c>
    </row>
    <row r="250" spans="1:6" ht="12.75">
      <c r="A250" s="32" t="s">
        <v>165</v>
      </c>
      <c r="B250" s="33" t="s">
        <v>166</v>
      </c>
      <c r="C250" s="34">
        <v>2000</v>
      </c>
      <c r="D250" s="34">
        <v>2000</v>
      </c>
      <c r="E250" s="34">
        <f>E251</f>
        <v>0</v>
      </c>
      <c r="F250" s="36">
        <f t="shared" si="3"/>
        <v>0</v>
      </c>
    </row>
    <row r="251" spans="1:6" ht="12.75">
      <c r="A251" s="32" t="s">
        <v>167</v>
      </c>
      <c r="B251" s="33" t="s">
        <v>168</v>
      </c>
      <c r="C251" s="34">
        <v>2000</v>
      </c>
      <c r="D251" s="34">
        <v>2000</v>
      </c>
      <c r="E251" s="34">
        <f>E252</f>
        <v>0</v>
      </c>
      <c r="F251" s="36">
        <f t="shared" si="3"/>
        <v>0</v>
      </c>
    </row>
    <row r="252" spans="1:6" ht="12.75">
      <c r="A252" s="32" t="s">
        <v>173</v>
      </c>
      <c r="B252" s="33" t="s">
        <v>174</v>
      </c>
      <c r="C252" s="34">
        <v>2000</v>
      </c>
      <c r="D252" s="34">
        <v>2000</v>
      </c>
      <c r="E252" s="34">
        <f>E253</f>
        <v>0</v>
      </c>
      <c r="F252" s="36">
        <f t="shared" si="3"/>
        <v>0</v>
      </c>
    </row>
    <row r="253" spans="1:6" ht="12.75">
      <c r="A253" s="32" t="s">
        <v>175</v>
      </c>
      <c r="B253" s="33" t="s">
        <v>176</v>
      </c>
      <c r="C253" s="34">
        <v>2000</v>
      </c>
      <c r="D253" s="34">
        <v>2000</v>
      </c>
      <c r="E253" s="34">
        <v>0</v>
      </c>
      <c r="F253" s="36">
        <f t="shared" si="3"/>
        <v>0</v>
      </c>
    </row>
    <row r="254" spans="1:6" ht="25.5">
      <c r="A254" s="32" t="s">
        <v>269</v>
      </c>
      <c r="B254" s="33" t="s">
        <v>250</v>
      </c>
      <c r="C254" s="34">
        <v>117324000</v>
      </c>
      <c r="D254" s="34">
        <v>33825125</v>
      </c>
      <c r="E254" s="34">
        <f>E255</f>
        <v>21597616</v>
      </c>
      <c r="F254" s="36">
        <f t="shared" si="3"/>
        <v>0.6385080912487389</v>
      </c>
    </row>
    <row r="255" spans="1:6" ht="12.75">
      <c r="A255" s="32" t="s">
        <v>108</v>
      </c>
      <c r="B255" s="33" t="s">
        <v>109</v>
      </c>
      <c r="C255" s="34">
        <v>117324000</v>
      </c>
      <c r="D255" s="34">
        <v>33825125</v>
      </c>
      <c r="E255" s="34">
        <f>E256+E268</f>
        <v>21597616</v>
      </c>
      <c r="F255" s="36">
        <f t="shared" si="3"/>
        <v>0.6385080912487389</v>
      </c>
    </row>
    <row r="256" spans="1:6" ht="12.75">
      <c r="A256" s="32" t="s">
        <v>110</v>
      </c>
      <c r="B256" s="33" t="s">
        <v>111</v>
      </c>
      <c r="C256" s="34">
        <v>117324000</v>
      </c>
      <c r="D256" s="34">
        <v>33825125</v>
      </c>
      <c r="E256" s="34">
        <f>E257+E258+E259+E262+E266</f>
        <v>21643419</v>
      </c>
      <c r="F256" s="36">
        <f t="shared" si="3"/>
        <v>0.6398622030221618</v>
      </c>
    </row>
    <row r="257" spans="1:6" ht="12.75">
      <c r="A257" s="32" t="s">
        <v>112</v>
      </c>
      <c r="B257" s="33" t="s">
        <v>113</v>
      </c>
      <c r="C257" s="34">
        <v>31670000</v>
      </c>
      <c r="D257" s="34">
        <v>10235550</v>
      </c>
      <c r="E257" s="34">
        <v>4475607</v>
      </c>
      <c r="F257" s="36">
        <f t="shared" si="3"/>
        <v>0.4372610167504433</v>
      </c>
    </row>
    <row r="258" spans="1:6" ht="25.5">
      <c r="A258" s="32" t="s">
        <v>114</v>
      </c>
      <c r="B258" s="33" t="s">
        <v>115</v>
      </c>
      <c r="C258" s="34">
        <v>23162000</v>
      </c>
      <c r="D258" s="34">
        <v>7238175</v>
      </c>
      <c r="E258" s="34">
        <v>1419709</v>
      </c>
      <c r="F258" s="36">
        <f t="shared" si="3"/>
        <v>0.1961418451474301</v>
      </c>
    </row>
    <row r="259" spans="1:6" ht="12.75">
      <c r="A259" s="32" t="s">
        <v>129</v>
      </c>
      <c r="B259" s="33" t="s">
        <v>130</v>
      </c>
      <c r="C259" s="34">
        <v>1128000</v>
      </c>
      <c r="D259" s="34">
        <v>236000</v>
      </c>
      <c r="E259" s="34">
        <f>E260</f>
        <v>223000</v>
      </c>
      <c r="F259" s="36">
        <f t="shared" si="3"/>
        <v>0.9449152542372882</v>
      </c>
    </row>
    <row r="260" spans="1:6" ht="38.25">
      <c r="A260" s="32" t="s">
        <v>131</v>
      </c>
      <c r="B260" s="33" t="s">
        <v>132</v>
      </c>
      <c r="C260" s="34">
        <v>1128000</v>
      </c>
      <c r="D260" s="34">
        <v>236000</v>
      </c>
      <c r="E260" s="34">
        <f>E261</f>
        <v>223000</v>
      </c>
      <c r="F260" s="36">
        <f t="shared" si="3"/>
        <v>0.9449152542372882</v>
      </c>
    </row>
    <row r="261" spans="1:6" ht="12.75">
      <c r="A261" s="32" t="s">
        <v>133</v>
      </c>
      <c r="B261" s="33" t="s">
        <v>134</v>
      </c>
      <c r="C261" s="34">
        <v>1128000</v>
      </c>
      <c r="D261" s="34">
        <v>236000</v>
      </c>
      <c r="E261" s="34">
        <v>223000</v>
      </c>
      <c r="F261" s="36">
        <f t="shared" si="3"/>
        <v>0.9449152542372882</v>
      </c>
    </row>
    <row r="262" spans="1:6" ht="12.75">
      <c r="A262" s="32" t="s">
        <v>148</v>
      </c>
      <c r="B262" s="33" t="s">
        <v>149</v>
      </c>
      <c r="C262" s="34">
        <v>60964000</v>
      </c>
      <c r="D262" s="34">
        <v>16115400</v>
      </c>
      <c r="E262" s="34">
        <f>E263</f>
        <v>15525103</v>
      </c>
      <c r="F262" s="36">
        <f t="shared" si="3"/>
        <v>0.9633706268538168</v>
      </c>
    </row>
    <row r="263" spans="1:6" ht="12.75">
      <c r="A263" s="32" t="s">
        <v>150</v>
      </c>
      <c r="B263" s="33" t="s">
        <v>151</v>
      </c>
      <c r="C263" s="34">
        <v>60964000</v>
      </c>
      <c r="D263" s="34">
        <v>16115400</v>
      </c>
      <c r="E263" s="34">
        <f>E264+E265</f>
        <v>15525103</v>
      </c>
      <c r="F263" s="36">
        <f t="shared" si="3"/>
        <v>0.9633706268538168</v>
      </c>
    </row>
    <row r="264" spans="1:6" ht="12.75">
      <c r="A264" s="32" t="s">
        <v>152</v>
      </c>
      <c r="B264" s="33" t="s">
        <v>153</v>
      </c>
      <c r="C264" s="34">
        <v>58989112</v>
      </c>
      <c r="D264" s="34">
        <v>15552420</v>
      </c>
      <c r="E264" s="34">
        <v>15285049</v>
      </c>
      <c r="F264" s="36">
        <f t="shared" si="3"/>
        <v>0.9828083989501313</v>
      </c>
    </row>
    <row r="265" spans="1:6" ht="12.75">
      <c r="A265" s="32" t="s">
        <v>154</v>
      </c>
      <c r="B265" s="33" t="s">
        <v>155</v>
      </c>
      <c r="C265" s="34">
        <v>1974888</v>
      </c>
      <c r="D265" s="34">
        <v>562980</v>
      </c>
      <c r="E265" s="34">
        <v>240054</v>
      </c>
      <c r="F265" s="36">
        <f t="shared" si="3"/>
        <v>0.426398806351913</v>
      </c>
    </row>
    <row r="266" spans="1:6" ht="25.5">
      <c r="A266" s="32" t="s">
        <v>156</v>
      </c>
      <c r="B266" s="33" t="s">
        <v>157</v>
      </c>
      <c r="C266" s="34">
        <v>400000</v>
      </c>
      <c r="D266" s="34">
        <v>0</v>
      </c>
      <c r="E266" s="34">
        <f>E267</f>
        <v>0</v>
      </c>
      <c r="F266" s="36"/>
    </row>
    <row r="267" spans="1:6" ht="12.75">
      <c r="A267" s="32" t="s">
        <v>159</v>
      </c>
      <c r="B267" s="33" t="s">
        <v>160</v>
      </c>
      <c r="C267" s="34">
        <v>400000</v>
      </c>
      <c r="D267" s="34">
        <v>0</v>
      </c>
      <c r="E267" s="34">
        <v>0</v>
      </c>
      <c r="F267" s="36"/>
    </row>
    <row r="268" spans="1:6" ht="25.5">
      <c r="A268" s="32" t="s">
        <v>177</v>
      </c>
      <c r="B268" s="33" t="s">
        <v>178</v>
      </c>
      <c r="C268" s="34">
        <v>0</v>
      </c>
      <c r="D268" s="34">
        <v>0</v>
      </c>
      <c r="E268" s="34">
        <f>E269</f>
        <v>-45803</v>
      </c>
      <c r="F268" s="36"/>
    </row>
    <row r="269" spans="1:6" ht="12.75">
      <c r="A269" s="32" t="s">
        <v>179</v>
      </c>
      <c r="B269" s="33" t="s">
        <v>180</v>
      </c>
      <c r="C269" s="34">
        <v>0</v>
      </c>
      <c r="D269" s="34">
        <v>0</v>
      </c>
      <c r="E269" s="34">
        <f>E270</f>
        <v>-45803</v>
      </c>
      <c r="F269" s="36"/>
    </row>
    <row r="270" spans="1:6" ht="25.5">
      <c r="A270" s="32" t="s">
        <v>181</v>
      </c>
      <c r="B270" s="33" t="s">
        <v>182</v>
      </c>
      <c r="C270" s="34">
        <v>0</v>
      </c>
      <c r="D270" s="34">
        <v>0</v>
      </c>
      <c r="E270" s="34">
        <v>-45803</v>
      </c>
      <c r="F270" s="36"/>
    </row>
    <row r="271" spans="1:6" ht="25.5">
      <c r="A271" s="32" t="s">
        <v>251</v>
      </c>
      <c r="B271" s="33" t="s">
        <v>252</v>
      </c>
      <c r="C271" s="34">
        <v>2864000</v>
      </c>
      <c r="D271" s="34">
        <v>1190000</v>
      </c>
      <c r="E271" s="34">
        <f>E272</f>
        <v>218383</v>
      </c>
      <c r="F271" s="36">
        <f aca="true" t="shared" si="4" ref="F271:F330">E271/D271</f>
        <v>0.18351512605042017</v>
      </c>
    </row>
    <row r="272" spans="1:6" ht="12.75">
      <c r="A272" s="32" t="s">
        <v>255</v>
      </c>
      <c r="B272" s="33" t="s">
        <v>256</v>
      </c>
      <c r="C272" s="34">
        <v>2864000</v>
      </c>
      <c r="D272" s="34">
        <v>1190000</v>
      </c>
      <c r="E272" s="34">
        <f>E273</f>
        <v>218383</v>
      </c>
      <c r="F272" s="36">
        <f t="shared" si="4"/>
        <v>0.18351512605042017</v>
      </c>
    </row>
    <row r="273" spans="1:6" ht="12.75">
      <c r="A273" s="32" t="s">
        <v>108</v>
      </c>
      <c r="B273" s="33" t="s">
        <v>109</v>
      </c>
      <c r="C273" s="34">
        <v>2864000</v>
      </c>
      <c r="D273" s="34">
        <v>1190000</v>
      </c>
      <c r="E273" s="34">
        <f>E274</f>
        <v>218383</v>
      </c>
      <c r="F273" s="36">
        <f t="shared" si="4"/>
        <v>0.18351512605042017</v>
      </c>
    </row>
    <row r="274" spans="1:6" ht="12.75">
      <c r="A274" s="32" t="s">
        <v>110</v>
      </c>
      <c r="B274" s="33" t="s">
        <v>111</v>
      </c>
      <c r="C274" s="34">
        <v>1190000</v>
      </c>
      <c r="D274" s="34">
        <v>1190000</v>
      </c>
      <c r="E274" s="34">
        <f>E275</f>
        <v>218383</v>
      </c>
      <c r="F274" s="36">
        <f t="shared" si="4"/>
        <v>0.18351512605042017</v>
      </c>
    </row>
    <row r="275" spans="1:6" ht="25.5">
      <c r="A275" s="32" t="s">
        <v>114</v>
      </c>
      <c r="B275" s="33" t="s">
        <v>115</v>
      </c>
      <c r="C275" s="34">
        <v>1190000</v>
      </c>
      <c r="D275" s="34">
        <v>1190000</v>
      </c>
      <c r="E275" s="34">
        <v>218383</v>
      </c>
      <c r="F275" s="36">
        <f t="shared" si="4"/>
        <v>0.18351512605042017</v>
      </c>
    </row>
    <row r="276" spans="1:6" ht="12.75">
      <c r="A276" s="32" t="s">
        <v>165</v>
      </c>
      <c r="B276" s="33" t="s">
        <v>166</v>
      </c>
      <c r="C276" s="34">
        <v>1674000</v>
      </c>
      <c r="D276" s="34">
        <v>0</v>
      </c>
      <c r="E276" s="34">
        <f>E277</f>
        <v>0</v>
      </c>
      <c r="F276" s="36"/>
    </row>
    <row r="277" spans="1:6" ht="12.75">
      <c r="A277" s="32" t="s">
        <v>167</v>
      </c>
      <c r="B277" s="33" t="s">
        <v>168</v>
      </c>
      <c r="C277" s="34">
        <v>1674000</v>
      </c>
      <c r="D277" s="34">
        <v>0</v>
      </c>
      <c r="E277" s="34">
        <f>E278</f>
        <v>0</v>
      </c>
      <c r="F277" s="36"/>
    </row>
    <row r="278" spans="1:6" ht="12.75">
      <c r="A278" s="32" t="s">
        <v>173</v>
      </c>
      <c r="B278" s="33" t="s">
        <v>174</v>
      </c>
      <c r="C278" s="34">
        <v>1674000</v>
      </c>
      <c r="D278" s="34">
        <v>0</v>
      </c>
      <c r="E278" s="34">
        <f>E279</f>
        <v>0</v>
      </c>
      <c r="F278" s="36"/>
    </row>
    <row r="279" spans="1:6" ht="12.75">
      <c r="A279" s="32" t="s">
        <v>175</v>
      </c>
      <c r="B279" s="33" t="s">
        <v>176</v>
      </c>
      <c r="C279" s="34">
        <v>1674000</v>
      </c>
      <c r="D279" s="34">
        <v>0</v>
      </c>
      <c r="E279" s="34">
        <v>0</v>
      </c>
      <c r="F279" s="36"/>
    </row>
    <row r="280" spans="1:6" ht="12.75">
      <c r="A280" s="32" t="s">
        <v>280</v>
      </c>
      <c r="B280" s="33">
        <v>8302</v>
      </c>
      <c r="C280" s="34">
        <f aca="true" t="shared" si="5" ref="C280:E284">C281</f>
        <v>728000</v>
      </c>
      <c r="D280" s="34">
        <f t="shared" si="5"/>
        <v>199000</v>
      </c>
      <c r="E280" s="34">
        <f t="shared" si="5"/>
        <v>195000</v>
      </c>
      <c r="F280" s="36">
        <f t="shared" si="4"/>
        <v>0.9798994974874372</v>
      </c>
    </row>
    <row r="281" spans="1:6" ht="12.75">
      <c r="A281" s="32" t="s">
        <v>108</v>
      </c>
      <c r="B281" s="33" t="s">
        <v>109</v>
      </c>
      <c r="C281" s="34">
        <f t="shared" si="5"/>
        <v>728000</v>
      </c>
      <c r="D281" s="34">
        <f t="shared" si="5"/>
        <v>199000</v>
      </c>
      <c r="E281" s="34">
        <f t="shared" si="5"/>
        <v>195000</v>
      </c>
      <c r="F281" s="36">
        <f t="shared" si="4"/>
        <v>0.9798994974874372</v>
      </c>
    </row>
    <row r="282" spans="1:6" ht="12.75">
      <c r="A282" s="32" t="s">
        <v>110</v>
      </c>
      <c r="B282" s="33" t="s">
        <v>111</v>
      </c>
      <c r="C282" s="34">
        <f t="shared" si="5"/>
        <v>728000</v>
      </c>
      <c r="D282" s="34">
        <f t="shared" si="5"/>
        <v>199000</v>
      </c>
      <c r="E282" s="34">
        <f t="shared" si="5"/>
        <v>195000</v>
      </c>
      <c r="F282" s="36">
        <f t="shared" si="4"/>
        <v>0.9798994974874372</v>
      </c>
    </row>
    <row r="283" spans="1:6" ht="12.75">
      <c r="A283" s="32" t="s">
        <v>129</v>
      </c>
      <c r="B283" s="33" t="s">
        <v>130</v>
      </c>
      <c r="C283" s="34">
        <f t="shared" si="5"/>
        <v>728000</v>
      </c>
      <c r="D283" s="34">
        <f t="shared" si="5"/>
        <v>199000</v>
      </c>
      <c r="E283" s="34">
        <f t="shared" si="5"/>
        <v>195000</v>
      </c>
      <c r="F283" s="36">
        <f t="shared" si="4"/>
        <v>0.9798994974874372</v>
      </c>
    </row>
    <row r="284" spans="1:6" ht="38.25">
      <c r="A284" s="32" t="s">
        <v>131</v>
      </c>
      <c r="B284" s="33" t="s">
        <v>132</v>
      </c>
      <c r="C284" s="34">
        <f t="shared" si="5"/>
        <v>728000</v>
      </c>
      <c r="D284" s="34">
        <f t="shared" si="5"/>
        <v>199000</v>
      </c>
      <c r="E284" s="34">
        <f t="shared" si="5"/>
        <v>195000</v>
      </c>
      <c r="F284" s="36">
        <f t="shared" si="4"/>
        <v>0.9798994974874372</v>
      </c>
    </row>
    <row r="285" spans="1:6" ht="12.75">
      <c r="A285" s="32" t="s">
        <v>139</v>
      </c>
      <c r="B285" s="33" t="s">
        <v>140</v>
      </c>
      <c r="C285" s="34">
        <v>728000</v>
      </c>
      <c r="D285" s="34">
        <v>199000</v>
      </c>
      <c r="E285" s="34">
        <v>195000</v>
      </c>
      <c r="F285" s="36">
        <f t="shared" si="4"/>
        <v>0.9798994974874372</v>
      </c>
    </row>
    <row r="286" spans="1:6" ht="12.75">
      <c r="A286" s="32" t="s">
        <v>259</v>
      </c>
      <c r="B286" s="33" t="s">
        <v>260</v>
      </c>
      <c r="C286" s="34">
        <v>64819000</v>
      </c>
      <c r="D286" s="34">
        <v>11230000</v>
      </c>
      <c r="E286" s="34">
        <f>E287</f>
        <v>3530622</v>
      </c>
      <c r="F286" s="36">
        <f t="shared" si="4"/>
        <v>0.3143919857524488</v>
      </c>
    </row>
    <row r="287" spans="1:6" ht="12.75">
      <c r="A287" s="32" t="s">
        <v>108</v>
      </c>
      <c r="B287" s="33" t="s">
        <v>109</v>
      </c>
      <c r="C287" s="34">
        <v>64819000</v>
      </c>
      <c r="D287" s="34">
        <v>11230000</v>
      </c>
      <c r="E287" s="34">
        <f>E288</f>
        <v>3530622</v>
      </c>
      <c r="F287" s="36">
        <f t="shared" si="4"/>
        <v>0.3143919857524488</v>
      </c>
    </row>
    <row r="288" spans="1:6" ht="12.75">
      <c r="A288" s="32" t="s">
        <v>110</v>
      </c>
      <c r="B288" s="33" t="s">
        <v>111</v>
      </c>
      <c r="C288" s="34">
        <v>61385000</v>
      </c>
      <c r="D288" s="34">
        <v>11230000</v>
      </c>
      <c r="E288" s="34">
        <f>E289+E290+E293</f>
        <v>3530622</v>
      </c>
      <c r="F288" s="36">
        <f t="shared" si="4"/>
        <v>0.3143919857524488</v>
      </c>
    </row>
    <row r="289" spans="1:6" ht="25.5">
      <c r="A289" s="32" t="s">
        <v>114</v>
      </c>
      <c r="B289" s="33" t="s">
        <v>115</v>
      </c>
      <c r="C289" s="34">
        <v>55735000</v>
      </c>
      <c r="D289" s="34">
        <v>10100000</v>
      </c>
      <c r="E289" s="34">
        <v>2930622</v>
      </c>
      <c r="F289" s="36">
        <f t="shared" si="4"/>
        <v>0.2901605940594059</v>
      </c>
    </row>
    <row r="290" spans="1:6" ht="12.75">
      <c r="A290" s="32" t="s">
        <v>141</v>
      </c>
      <c r="B290" s="33" t="s">
        <v>142</v>
      </c>
      <c r="C290" s="34">
        <v>5650000</v>
      </c>
      <c r="D290" s="34">
        <v>1130000</v>
      </c>
      <c r="E290" s="34">
        <f>E291</f>
        <v>600000</v>
      </c>
      <c r="F290" s="36">
        <f t="shared" si="4"/>
        <v>0.5309734513274337</v>
      </c>
    </row>
    <row r="291" spans="1:6" ht="12.75">
      <c r="A291" s="32" t="s">
        <v>143</v>
      </c>
      <c r="B291" s="33" t="s">
        <v>144</v>
      </c>
      <c r="C291" s="34">
        <v>5650000</v>
      </c>
      <c r="D291" s="34">
        <v>1130000</v>
      </c>
      <c r="E291" s="34">
        <f>E292</f>
        <v>600000</v>
      </c>
      <c r="F291" s="36">
        <f t="shared" si="4"/>
        <v>0.5309734513274337</v>
      </c>
    </row>
    <row r="292" spans="1:6" ht="12.75">
      <c r="A292" s="32" t="s">
        <v>145</v>
      </c>
      <c r="B292" s="33" t="s">
        <v>146</v>
      </c>
      <c r="C292" s="34">
        <v>5650000</v>
      </c>
      <c r="D292" s="34">
        <v>1130000</v>
      </c>
      <c r="E292" s="34">
        <v>600000</v>
      </c>
      <c r="F292" s="36">
        <f t="shared" si="4"/>
        <v>0.5309734513274337</v>
      </c>
    </row>
    <row r="293" spans="1:6" ht="12.75">
      <c r="A293" s="32" t="s">
        <v>165</v>
      </c>
      <c r="B293" s="33" t="s">
        <v>166</v>
      </c>
      <c r="C293" s="34">
        <v>3434000</v>
      </c>
      <c r="D293" s="34">
        <v>0</v>
      </c>
      <c r="E293" s="34">
        <f>E294</f>
        <v>0</v>
      </c>
      <c r="F293" s="36"/>
    </row>
    <row r="294" spans="1:6" ht="12.75">
      <c r="A294" s="32" t="s">
        <v>167</v>
      </c>
      <c r="B294" s="33" t="s">
        <v>168</v>
      </c>
      <c r="C294" s="34">
        <v>3434000</v>
      </c>
      <c r="D294" s="34">
        <v>0</v>
      </c>
      <c r="E294" s="34">
        <f>E295+E297</f>
        <v>0</v>
      </c>
      <c r="F294" s="36"/>
    </row>
    <row r="295" spans="1:6" ht="12.75">
      <c r="A295" s="32" t="s">
        <v>169</v>
      </c>
      <c r="B295" s="33" t="s">
        <v>170</v>
      </c>
      <c r="C295" s="34">
        <v>962000</v>
      </c>
      <c r="D295" s="34">
        <v>0</v>
      </c>
      <c r="E295" s="34">
        <f>E296</f>
        <v>0</v>
      </c>
      <c r="F295" s="36"/>
    </row>
    <row r="296" spans="1:6" ht="12.75">
      <c r="A296" s="32" t="s">
        <v>171</v>
      </c>
      <c r="B296" s="33" t="s">
        <v>172</v>
      </c>
      <c r="C296" s="34">
        <v>962000</v>
      </c>
      <c r="D296" s="34">
        <v>0</v>
      </c>
      <c r="E296" s="34">
        <v>0</v>
      </c>
      <c r="F296" s="36"/>
    </row>
    <row r="297" spans="1:6" ht="12.75">
      <c r="A297" s="32" t="s">
        <v>173</v>
      </c>
      <c r="B297" s="33" t="s">
        <v>174</v>
      </c>
      <c r="C297" s="34">
        <v>2472000</v>
      </c>
      <c r="D297" s="34">
        <v>0</v>
      </c>
      <c r="E297" s="34">
        <f>E298</f>
        <v>0</v>
      </c>
      <c r="F297" s="36"/>
    </row>
    <row r="298" spans="1:6" ht="12.75">
      <c r="A298" s="32" t="s">
        <v>175</v>
      </c>
      <c r="B298" s="33" t="s">
        <v>176</v>
      </c>
      <c r="C298" s="34">
        <v>2472000</v>
      </c>
      <c r="D298" s="34">
        <v>0</v>
      </c>
      <c r="E298" s="34">
        <v>0</v>
      </c>
      <c r="F298" s="36"/>
    </row>
    <row r="299" spans="1:6" ht="12.75">
      <c r="A299" s="32" t="s">
        <v>261</v>
      </c>
      <c r="B299" s="33" t="s">
        <v>262</v>
      </c>
      <c r="C299" s="34">
        <v>4180000</v>
      </c>
      <c r="D299" s="34">
        <v>4128000</v>
      </c>
      <c r="E299" s="34">
        <f>E300</f>
        <v>264400</v>
      </c>
      <c r="F299" s="36">
        <f t="shared" si="4"/>
        <v>0.06405038759689922</v>
      </c>
    </row>
    <row r="300" spans="1:6" ht="12.75">
      <c r="A300" s="32" t="s">
        <v>108</v>
      </c>
      <c r="B300" s="33" t="s">
        <v>109</v>
      </c>
      <c r="C300" s="34">
        <v>4180000</v>
      </c>
      <c r="D300" s="34">
        <v>4128000</v>
      </c>
      <c r="E300" s="34">
        <f>E301</f>
        <v>264400</v>
      </c>
      <c r="F300" s="36">
        <f t="shared" si="4"/>
        <v>0.06405038759689922</v>
      </c>
    </row>
    <row r="301" spans="1:6" ht="12.75">
      <c r="A301" s="32" t="s">
        <v>110</v>
      </c>
      <c r="B301" s="33" t="s">
        <v>111</v>
      </c>
      <c r="C301" s="34">
        <v>4180000</v>
      </c>
      <c r="D301" s="34">
        <v>4128000</v>
      </c>
      <c r="E301" s="34">
        <f>E302+E303+E307+E309</f>
        <v>264400</v>
      </c>
      <c r="F301" s="36">
        <f t="shared" si="4"/>
        <v>0.06405038759689922</v>
      </c>
    </row>
    <row r="302" spans="1:6" ht="25.5">
      <c r="A302" s="32" t="s">
        <v>114</v>
      </c>
      <c r="B302" s="33" t="s">
        <v>115</v>
      </c>
      <c r="C302" s="34">
        <v>2090000</v>
      </c>
      <c r="D302" s="34">
        <v>2038000</v>
      </c>
      <c r="E302" s="34">
        <v>250924</v>
      </c>
      <c r="F302" s="36">
        <f t="shared" si="4"/>
        <v>0.12312266928361139</v>
      </c>
    </row>
    <row r="303" spans="1:6" ht="12.75">
      <c r="A303" s="32" t="s">
        <v>129</v>
      </c>
      <c r="B303" s="33" t="s">
        <v>130</v>
      </c>
      <c r="C303" s="34">
        <v>1090000</v>
      </c>
      <c r="D303" s="34">
        <v>1090000</v>
      </c>
      <c r="E303" s="34">
        <f>E304</f>
        <v>30976</v>
      </c>
      <c r="F303" s="36">
        <f t="shared" si="4"/>
        <v>0.02841834862385321</v>
      </c>
    </row>
    <row r="304" spans="1:6" ht="38.25">
      <c r="A304" s="32" t="s">
        <v>131</v>
      </c>
      <c r="B304" s="33" t="s">
        <v>132</v>
      </c>
      <c r="C304" s="34">
        <v>1090000</v>
      </c>
      <c r="D304" s="34">
        <v>1090000</v>
      </c>
      <c r="E304" s="34">
        <f>E305+E306</f>
        <v>30976</v>
      </c>
      <c r="F304" s="36">
        <f t="shared" si="4"/>
        <v>0.02841834862385321</v>
      </c>
    </row>
    <row r="305" spans="1:6" ht="12.75">
      <c r="A305" s="32" t="s">
        <v>133</v>
      </c>
      <c r="B305" s="33" t="s">
        <v>134</v>
      </c>
      <c r="C305" s="34">
        <v>1000000</v>
      </c>
      <c r="D305" s="34">
        <v>1000000</v>
      </c>
      <c r="E305" s="34">
        <v>0</v>
      </c>
      <c r="F305" s="36">
        <f t="shared" si="4"/>
        <v>0</v>
      </c>
    </row>
    <row r="306" spans="1:6" ht="12.75">
      <c r="A306" s="32" t="s">
        <v>135</v>
      </c>
      <c r="B306" s="33" t="s">
        <v>136</v>
      </c>
      <c r="C306" s="34">
        <v>90000</v>
      </c>
      <c r="D306" s="34">
        <v>90000</v>
      </c>
      <c r="E306" s="34">
        <v>30976</v>
      </c>
      <c r="F306" s="36">
        <f t="shared" si="4"/>
        <v>0.3441777777777778</v>
      </c>
    </row>
    <row r="307" spans="1:6" ht="25.5">
      <c r="A307" s="32" t="s">
        <v>156</v>
      </c>
      <c r="B307" s="33" t="s">
        <v>157</v>
      </c>
      <c r="C307" s="34">
        <v>1000000</v>
      </c>
      <c r="D307" s="34">
        <v>1000000</v>
      </c>
      <c r="E307" s="34">
        <f>E308</f>
        <v>0</v>
      </c>
      <c r="F307" s="36">
        <f t="shared" si="4"/>
        <v>0</v>
      </c>
    </row>
    <row r="308" spans="1:6" ht="12.75">
      <c r="A308" s="32" t="s">
        <v>159</v>
      </c>
      <c r="B308" s="33" t="s">
        <v>160</v>
      </c>
      <c r="C308" s="34">
        <v>1000000</v>
      </c>
      <c r="D308" s="34">
        <v>1000000</v>
      </c>
      <c r="E308" s="34">
        <v>0</v>
      </c>
      <c r="F308" s="36">
        <f t="shared" si="4"/>
        <v>0</v>
      </c>
    </row>
    <row r="309" spans="1:6" ht="25.5">
      <c r="A309" s="32" t="s">
        <v>177</v>
      </c>
      <c r="B309" s="33" t="s">
        <v>178</v>
      </c>
      <c r="C309" s="34">
        <v>0</v>
      </c>
      <c r="D309" s="34">
        <v>0</v>
      </c>
      <c r="E309" s="34">
        <f>E310</f>
        <v>-17500</v>
      </c>
      <c r="F309" s="36"/>
    </row>
    <row r="310" spans="1:6" ht="12.75">
      <c r="A310" s="32" t="s">
        <v>179</v>
      </c>
      <c r="B310" s="33" t="s">
        <v>180</v>
      </c>
      <c r="C310" s="34">
        <v>0</v>
      </c>
      <c r="D310" s="34">
        <v>0</v>
      </c>
      <c r="E310" s="34">
        <f>E311</f>
        <v>-17500</v>
      </c>
      <c r="F310" s="36"/>
    </row>
    <row r="311" spans="1:6" ht="25.5">
      <c r="A311" s="32" t="s">
        <v>181</v>
      </c>
      <c r="B311" s="33" t="s">
        <v>182</v>
      </c>
      <c r="C311" s="34">
        <v>0</v>
      </c>
      <c r="D311" s="34">
        <v>0</v>
      </c>
      <c r="E311" s="34">
        <v>-17500</v>
      </c>
      <c r="F311" s="36"/>
    </row>
    <row r="312" spans="1:6" ht="12.75">
      <c r="A312" s="32" t="s">
        <v>270</v>
      </c>
      <c r="B312" s="33" t="s">
        <v>22</v>
      </c>
      <c r="C312" s="34">
        <v>31452000</v>
      </c>
      <c r="D312" s="34">
        <v>5148000</v>
      </c>
      <c r="E312" s="34">
        <f>E313+E316+E320</f>
        <v>3957920</v>
      </c>
      <c r="F312" s="36">
        <f t="shared" si="4"/>
        <v>0.7688267288267289</v>
      </c>
    </row>
    <row r="313" spans="1:6" ht="12.75">
      <c r="A313" s="32" t="s">
        <v>71</v>
      </c>
      <c r="B313" s="33" t="s">
        <v>72</v>
      </c>
      <c r="C313" s="34">
        <v>0</v>
      </c>
      <c r="D313" s="34">
        <v>0</v>
      </c>
      <c r="E313" s="34">
        <f>E314</f>
        <v>243</v>
      </c>
      <c r="F313" s="36"/>
    </row>
    <row r="314" spans="1:6" ht="25.5">
      <c r="A314" s="32" t="s">
        <v>271</v>
      </c>
      <c r="B314" s="33" t="s">
        <v>74</v>
      </c>
      <c r="C314" s="34">
        <v>0</v>
      </c>
      <c r="D314" s="34">
        <v>0</v>
      </c>
      <c r="E314" s="34">
        <f>E315</f>
        <v>243</v>
      </c>
      <c r="F314" s="36"/>
    </row>
    <row r="315" spans="1:6" ht="12.75">
      <c r="A315" s="32" t="s">
        <v>11</v>
      </c>
      <c r="B315" s="33" t="s">
        <v>75</v>
      </c>
      <c r="C315" s="34">
        <v>0</v>
      </c>
      <c r="D315" s="34">
        <v>0</v>
      </c>
      <c r="E315" s="34">
        <v>243</v>
      </c>
      <c r="F315" s="36"/>
    </row>
    <row r="316" spans="1:6" ht="12.75">
      <c r="A316" s="32" t="s">
        <v>81</v>
      </c>
      <c r="B316" s="33" t="s">
        <v>82</v>
      </c>
      <c r="C316" s="34">
        <v>12327000</v>
      </c>
      <c r="D316" s="34">
        <v>709000</v>
      </c>
      <c r="E316" s="34">
        <f>E317</f>
        <v>912711</v>
      </c>
      <c r="F316" s="36">
        <f t="shared" si="4"/>
        <v>1.2873215796897037</v>
      </c>
    </row>
    <row r="317" spans="1:6" ht="12.75">
      <c r="A317" s="32" t="s">
        <v>272</v>
      </c>
      <c r="B317" s="33" t="s">
        <v>84</v>
      </c>
      <c r="C317" s="34">
        <v>12327000</v>
      </c>
      <c r="D317" s="34">
        <v>709000</v>
      </c>
      <c r="E317" s="34">
        <f>E318</f>
        <v>912711</v>
      </c>
      <c r="F317" s="36">
        <f t="shared" si="4"/>
        <v>1.2873215796897037</v>
      </c>
    </row>
    <row r="318" spans="1:6" ht="38.25">
      <c r="A318" s="32" t="s">
        <v>273</v>
      </c>
      <c r="B318" s="33" t="s">
        <v>86</v>
      </c>
      <c r="C318" s="34">
        <v>12327000</v>
      </c>
      <c r="D318" s="34">
        <v>709000</v>
      </c>
      <c r="E318" s="34">
        <f>E319</f>
        <v>912711</v>
      </c>
      <c r="F318" s="36">
        <f t="shared" si="4"/>
        <v>1.2873215796897037</v>
      </c>
    </row>
    <row r="319" spans="1:6" ht="25.5">
      <c r="A319" s="32" t="s">
        <v>87</v>
      </c>
      <c r="B319" s="33" t="s">
        <v>88</v>
      </c>
      <c r="C319" s="34">
        <v>12327000</v>
      </c>
      <c r="D319" s="34">
        <v>709000</v>
      </c>
      <c r="E319" s="34">
        <v>912711</v>
      </c>
      <c r="F319" s="36">
        <f t="shared" si="4"/>
        <v>1.2873215796897037</v>
      </c>
    </row>
    <row r="320" spans="1:6" ht="25.5">
      <c r="A320" s="32" t="s">
        <v>92</v>
      </c>
      <c r="B320" s="33" t="s">
        <v>93</v>
      </c>
      <c r="C320" s="34">
        <v>19125000</v>
      </c>
      <c r="D320" s="34">
        <v>4439000</v>
      </c>
      <c r="E320" s="34">
        <f>E321+E325</f>
        <v>3044966</v>
      </c>
      <c r="F320" s="36">
        <f t="shared" si="4"/>
        <v>0.6859576481189457</v>
      </c>
    </row>
    <row r="321" spans="1:6" ht="25.5">
      <c r="A321" s="32" t="s">
        <v>94</v>
      </c>
      <c r="B321" s="33" t="s">
        <v>95</v>
      </c>
      <c r="C321" s="34">
        <v>19125000</v>
      </c>
      <c r="D321" s="34">
        <v>4439000</v>
      </c>
      <c r="E321" s="34">
        <f>E322+E323+E324</f>
        <v>3012459</v>
      </c>
      <c r="F321" s="36">
        <f t="shared" si="4"/>
        <v>0.6786346023879252</v>
      </c>
    </row>
    <row r="322" spans="1:6" ht="12.75">
      <c r="A322" s="32" t="s">
        <v>274</v>
      </c>
      <c r="B322" s="33" t="s">
        <v>97</v>
      </c>
      <c r="C322" s="34">
        <v>17528000</v>
      </c>
      <c r="D322" s="34">
        <v>3641000</v>
      </c>
      <c r="E322" s="34">
        <v>0</v>
      </c>
      <c r="F322" s="36">
        <f t="shared" si="4"/>
        <v>0</v>
      </c>
    </row>
    <row r="323" spans="1:6" ht="12.75">
      <c r="A323" s="32" t="s">
        <v>275</v>
      </c>
      <c r="B323" s="33" t="s">
        <v>99</v>
      </c>
      <c r="C323" s="34">
        <v>0</v>
      </c>
      <c r="D323" s="34">
        <v>0</v>
      </c>
      <c r="E323" s="34">
        <v>2213888</v>
      </c>
      <c r="F323" s="36"/>
    </row>
    <row r="324" spans="1:6" ht="12.75">
      <c r="A324" s="32" t="s">
        <v>100</v>
      </c>
      <c r="B324" s="33" t="s">
        <v>101</v>
      </c>
      <c r="C324" s="34">
        <v>1597000</v>
      </c>
      <c r="D324" s="34">
        <v>798000</v>
      </c>
      <c r="E324" s="34">
        <v>798571</v>
      </c>
      <c r="F324" s="36">
        <f t="shared" si="4"/>
        <v>1.0007155388471178</v>
      </c>
    </row>
    <row r="325" spans="1:6" ht="12.75">
      <c r="A325" s="32" t="s">
        <v>102</v>
      </c>
      <c r="B325" s="33" t="s">
        <v>103</v>
      </c>
      <c r="C325" s="34">
        <v>0</v>
      </c>
      <c r="D325" s="34">
        <v>0</v>
      </c>
      <c r="E325" s="34">
        <f>E326</f>
        <v>32507</v>
      </c>
      <c r="F325" s="36"/>
    </row>
    <row r="326" spans="1:6" ht="12.75">
      <c r="A326" s="32" t="s">
        <v>275</v>
      </c>
      <c r="B326" s="33" t="s">
        <v>104</v>
      </c>
      <c r="C326" s="34">
        <v>0</v>
      </c>
      <c r="D326" s="34">
        <v>0</v>
      </c>
      <c r="E326" s="34">
        <v>32507</v>
      </c>
      <c r="F326" s="36"/>
    </row>
    <row r="327" spans="1:6" ht="25.5">
      <c r="A327" s="32" t="s">
        <v>276</v>
      </c>
      <c r="B327" s="33" t="s">
        <v>106</v>
      </c>
      <c r="C327" s="34">
        <v>96590000</v>
      </c>
      <c r="D327" s="34">
        <v>36097000</v>
      </c>
      <c r="E327" s="34">
        <f>E328</f>
        <v>2595365</v>
      </c>
      <c r="F327" s="36">
        <f t="shared" si="4"/>
        <v>0.07189974236086101</v>
      </c>
    </row>
    <row r="328" spans="1:8" ht="12.75">
      <c r="A328" s="32" t="s">
        <v>183</v>
      </c>
      <c r="B328" s="33" t="s">
        <v>184</v>
      </c>
      <c r="C328" s="34">
        <v>96590000</v>
      </c>
      <c r="D328" s="34">
        <v>36097000</v>
      </c>
      <c r="E328" s="34">
        <f>E329+E333+E337+E345+E351</f>
        <v>2595365</v>
      </c>
      <c r="F328" s="36">
        <f t="shared" si="4"/>
        <v>0.07189974236086101</v>
      </c>
      <c r="H328" s="37"/>
    </row>
    <row r="329" spans="1:6" ht="12.75">
      <c r="A329" s="32" t="s">
        <v>185</v>
      </c>
      <c r="B329" s="33" t="s">
        <v>186</v>
      </c>
      <c r="C329" s="34">
        <v>7048000</v>
      </c>
      <c r="D329" s="34">
        <v>7048000</v>
      </c>
      <c r="E329" s="34">
        <f>E330</f>
        <v>1378000</v>
      </c>
      <c r="F329" s="36">
        <f t="shared" si="4"/>
        <v>0.19551645856980704</v>
      </c>
    </row>
    <row r="330" spans="1:6" ht="12.75">
      <c r="A330" s="32" t="s">
        <v>187</v>
      </c>
      <c r="B330" s="33" t="s">
        <v>188</v>
      </c>
      <c r="C330" s="34">
        <v>7048000</v>
      </c>
      <c r="D330" s="34">
        <v>7048000</v>
      </c>
      <c r="E330" s="34">
        <f>E331+E332</f>
        <v>1378000</v>
      </c>
      <c r="F330" s="36">
        <f t="shared" si="4"/>
        <v>0.19551645856980704</v>
      </c>
    </row>
    <row r="331" spans="1:6" ht="25.5">
      <c r="A331" s="32" t="s">
        <v>189</v>
      </c>
      <c r="B331" s="33" t="s">
        <v>190</v>
      </c>
      <c r="C331" s="34">
        <v>4500000</v>
      </c>
      <c r="D331" s="34">
        <v>4500000</v>
      </c>
      <c r="E331" s="34">
        <f>E396</f>
        <v>700000</v>
      </c>
      <c r="F331" s="36">
        <f aca="true" t="shared" si="6" ref="F331:F394">E331/D331</f>
        <v>0.15555555555555556</v>
      </c>
    </row>
    <row r="332" spans="1:6" ht="12.75">
      <c r="A332" s="32" t="s">
        <v>191</v>
      </c>
      <c r="B332" s="33" t="s">
        <v>192</v>
      </c>
      <c r="C332" s="34">
        <v>2548000</v>
      </c>
      <c r="D332" s="34">
        <v>2548000</v>
      </c>
      <c r="E332" s="34">
        <f>E426+E413+E370</f>
        <v>678000</v>
      </c>
      <c r="F332" s="36">
        <f t="shared" si="6"/>
        <v>0.26609105180533754</v>
      </c>
    </row>
    <row r="333" spans="1:6" ht="12.75">
      <c r="A333" s="32" t="s">
        <v>193</v>
      </c>
      <c r="B333" s="33" t="s">
        <v>194</v>
      </c>
      <c r="C333" s="34">
        <v>8190000</v>
      </c>
      <c r="D333" s="34">
        <v>4163000</v>
      </c>
      <c r="E333" s="34">
        <f>E334</f>
        <v>0</v>
      </c>
      <c r="F333" s="36">
        <f t="shared" si="6"/>
        <v>0</v>
      </c>
    </row>
    <row r="334" spans="1:6" ht="25.5">
      <c r="A334" s="32" t="s">
        <v>195</v>
      </c>
      <c r="B334" s="33" t="s">
        <v>196</v>
      </c>
      <c r="C334" s="34">
        <v>8190000</v>
      </c>
      <c r="D334" s="34">
        <v>4163000</v>
      </c>
      <c r="E334" s="34">
        <f>E335+E336</f>
        <v>0</v>
      </c>
      <c r="F334" s="36">
        <f t="shared" si="6"/>
        <v>0</v>
      </c>
    </row>
    <row r="335" spans="1:6" ht="12.75">
      <c r="A335" s="32" t="s">
        <v>197</v>
      </c>
      <c r="B335" s="33" t="s">
        <v>198</v>
      </c>
      <c r="C335" s="34">
        <v>3299000</v>
      </c>
      <c r="D335" s="34">
        <v>3163000</v>
      </c>
      <c r="E335" s="34">
        <v>0</v>
      </c>
      <c r="F335" s="36">
        <f t="shared" si="6"/>
        <v>0</v>
      </c>
    </row>
    <row r="336" spans="1:6" ht="12.75">
      <c r="A336" s="32" t="s">
        <v>199</v>
      </c>
      <c r="B336" s="33" t="s">
        <v>200</v>
      </c>
      <c r="C336" s="34">
        <v>4891000</v>
      </c>
      <c r="D336" s="34">
        <v>1000000</v>
      </c>
      <c r="E336" s="34">
        <f>E457</f>
        <v>0</v>
      </c>
      <c r="F336" s="36">
        <f t="shared" si="6"/>
        <v>0</v>
      </c>
    </row>
    <row r="337" spans="1:6" ht="25.5">
      <c r="A337" s="32" t="s">
        <v>201</v>
      </c>
      <c r="B337" s="33" t="s">
        <v>202</v>
      </c>
      <c r="C337" s="34">
        <v>32424000</v>
      </c>
      <c r="D337" s="34">
        <v>3460000</v>
      </c>
      <c r="E337" s="34">
        <f>E338+E342</f>
        <v>1035460</v>
      </c>
      <c r="F337" s="36">
        <f t="shared" si="6"/>
        <v>0.29926589595375724</v>
      </c>
    </row>
    <row r="338" spans="1:6" ht="25.5">
      <c r="A338" s="32" t="s">
        <v>203</v>
      </c>
      <c r="B338" s="33" t="s">
        <v>204</v>
      </c>
      <c r="C338" s="34">
        <v>31899000</v>
      </c>
      <c r="D338" s="34">
        <v>2935000</v>
      </c>
      <c r="E338" s="34">
        <f>E339+E340+E341</f>
        <v>871550</v>
      </c>
      <c r="F338" s="36">
        <f t="shared" si="6"/>
        <v>0.2969505962521295</v>
      </c>
    </row>
    <row r="339" spans="1:6" ht="12.75">
      <c r="A339" s="32" t="s">
        <v>205</v>
      </c>
      <c r="B339" s="33" t="s">
        <v>206</v>
      </c>
      <c r="C339" s="34">
        <v>8136000</v>
      </c>
      <c r="D339" s="34">
        <v>383000</v>
      </c>
      <c r="E339" s="34">
        <f>E460+E443+E402</f>
        <v>266496</v>
      </c>
      <c r="F339" s="36">
        <f t="shared" si="6"/>
        <v>0.6958120104438642</v>
      </c>
    </row>
    <row r="340" spans="1:6" ht="12.75">
      <c r="A340" s="32" t="s">
        <v>207</v>
      </c>
      <c r="B340" s="33" t="s">
        <v>208</v>
      </c>
      <c r="C340" s="34">
        <v>17559000</v>
      </c>
      <c r="D340" s="34">
        <v>912000</v>
      </c>
      <c r="E340" s="34">
        <f>E461+E444+E403</f>
        <v>580825</v>
      </c>
      <c r="F340" s="36">
        <f t="shared" si="6"/>
        <v>0.6368695175438597</v>
      </c>
    </row>
    <row r="341" spans="1:6" ht="12.75">
      <c r="A341" s="32" t="s">
        <v>209</v>
      </c>
      <c r="B341" s="33" t="s">
        <v>210</v>
      </c>
      <c r="C341" s="34">
        <v>6204000</v>
      </c>
      <c r="D341" s="34">
        <v>1640000</v>
      </c>
      <c r="E341" s="34">
        <f>E462+E416+E404</f>
        <v>24229</v>
      </c>
      <c r="F341" s="36">
        <f t="shared" si="6"/>
        <v>0.014773780487804878</v>
      </c>
    </row>
    <row r="342" spans="1:6" ht="12.75">
      <c r="A342" s="32" t="s">
        <v>211</v>
      </c>
      <c r="B342" s="33" t="s">
        <v>212</v>
      </c>
      <c r="C342" s="34">
        <v>525000</v>
      </c>
      <c r="D342" s="34">
        <v>525000</v>
      </c>
      <c r="E342" s="34">
        <f>E343+E344</f>
        <v>163910</v>
      </c>
      <c r="F342" s="36">
        <f t="shared" si="6"/>
        <v>0.3122095238095238</v>
      </c>
    </row>
    <row r="343" spans="1:6" ht="12.75">
      <c r="A343" s="32" t="s">
        <v>205</v>
      </c>
      <c r="B343" s="33" t="s">
        <v>213</v>
      </c>
      <c r="C343" s="34">
        <v>50000</v>
      </c>
      <c r="D343" s="34">
        <v>50000</v>
      </c>
      <c r="E343" s="34">
        <f>E359</f>
        <v>14751</v>
      </c>
      <c r="F343" s="36">
        <f t="shared" si="6"/>
        <v>0.29502</v>
      </c>
    </row>
    <row r="344" spans="1:6" ht="12.75">
      <c r="A344" s="32" t="s">
        <v>207</v>
      </c>
      <c r="B344" s="33" t="s">
        <v>214</v>
      </c>
      <c r="C344" s="34">
        <v>475000</v>
      </c>
      <c r="D344" s="34">
        <v>475000</v>
      </c>
      <c r="E344" s="34">
        <f>E360</f>
        <v>149159</v>
      </c>
      <c r="F344" s="36">
        <f t="shared" si="6"/>
        <v>0.31401894736842106</v>
      </c>
    </row>
    <row r="345" spans="1:6" ht="12.75">
      <c r="A345" s="32" t="s">
        <v>215</v>
      </c>
      <c r="B345" s="33" t="s">
        <v>216</v>
      </c>
      <c r="C345" s="34">
        <v>48928000</v>
      </c>
      <c r="D345" s="34">
        <v>21426000</v>
      </c>
      <c r="E345" s="34">
        <f>E346</f>
        <v>258557</v>
      </c>
      <c r="F345" s="36">
        <f t="shared" si="6"/>
        <v>0.01206744142630449</v>
      </c>
    </row>
    <row r="346" spans="1:6" ht="12.75">
      <c r="A346" s="32" t="s">
        <v>217</v>
      </c>
      <c r="B346" s="33" t="s">
        <v>218</v>
      </c>
      <c r="C346" s="34">
        <v>48928000</v>
      </c>
      <c r="D346" s="34">
        <v>21426000</v>
      </c>
      <c r="E346" s="34">
        <f>E347</f>
        <v>258557</v>
      </c>
      <c r="F346" s="36">
        <f t="shared" si="6"/>
        <v>0.01206744142630449</v>
      </c>
    </row>
    <row r="347" spans="1:6" ht="12.75">
      <c r="A347" s="32" t="s">
        <v>219</v>
      </c>
      <c r="B347" s="33" t="s">
        <v>220</v>
      </c>
      <c r="C347" s="34">
        <v>48928000</v>
      </c>
      <c r="D347" s="34">
        <v>21426000</v>
      </c>
      <c r="E347" s="34">
        <f>E348+E349+E350</f>
        <v>258557</v>
      </c>
      <c r="F347" s="36">
        <f t="shared" si="6"/>
        <v>0.01206744142630449</v>
      </c>
    </row>
    <row r="348" spans="1:6" ht="12.75">
      <c r="A348" s="32" t="s">
        <v>221</v>
      </c>
      <c r="B348" s="33" t="s">
        <v>222</v>
      </c>
      <c r="C348" s="34">
        <v>253000</v>
      </c>
      <c r="D348" s="34">
        <v>253000</v>
      </c>
      <c r="E348" s="34">
        <v>0</v>
      </c>
      <c r="F348" s="36">
        <f t="shared" si="6"/>
        <v>0</v>
      </c>
    </row>
    <row r="349" spans="1:6" ht="12.75">
      <c r="A349" s="32" t="s">
        <v>223</v>
      </c>
      <c r="B349" s="33" t="s">
        <v>224</v>
      </c>
      <c r="C349" s="34">
        <v>4585000</v>
      </c>
      <c r="D349" s="34">
        <v>4527000</v>
      </c>
      <c r="E349" s="34">
        <f>E466</f>
        <v>157198</v>
      </c>
      <c r="F349" s="36">
        <f t="shared" si="6"/>
        <v>0.034724541639054564</v>
      </c>
    </row>
    <row r="350" spans="1:6" ht="12.75">
      <c r="A350" s="32" t="s">
        <v>225</v>
      </c>
      <c r="B350" s="33" t="s">
        <v>226</v>
      </c>
      <c r="C350" s="34">
        <v>44090000</v>
      </c>
      <c r="D350" s="34">
        <v>16646000</v>
      </c>
      <c r="E350" s="34">
        <f>E467+E448+E421+E375</f>
        <v>101359</v>
      </c>
      <c r="F350" s="36">
        <f t="shared" si="6"/>
        <v>0.0060890904721855104</v>
      </c>
    </row>
    <row r="351" spans="1:6" ht="25.5">
      <c r="A351" s="32" t="s">
        <v>227</v>
      </c>
      <c r="B351" s="33" t="s">
        <v>228</v>
      </c>
      <c r="C351" s="34">
        <v>0</v>
      </c>
      <c r="D351" s="34">
        <v>0</v>
      </c>
      <c r="E351" s="34">
        <f>E352</f>
        <v>-76652</v>
      </c>
      <c r="F351" s="36"/>
    </row>
    <row r="352" spans="1:6" ht="12.75">
      <c r="A352" s="32" t="s">
        <v>229</v>
      </c>
      <c r="B352" s="33" t="s">
        <v>230</v>
      </c>
      <c r="C352" s="34">
        <v>0</v>
      </c>
      <c r="D352" s="34">
        <v>0</v>
      </c>
      <c r="E352" s="34">
        <f>E353</f>
        <v>-76652</v>
      </c>
      <c r="F352" s="36"/>
    </row>
    <row r="353" spans="1:6" ht="25.5">
      <c r="A353" s="32" t="s">
        <v>231</v>
      </c>
      <c r="B353" s="33" t="s">
        <v>232</v>
      </c>
      <c r="C353" s="34">
        <v>0</v>
      </c>
      <c r="D353" s="34">
        <v>0</v>
      </c>
      <c r="E353" s="34">
        <f>E470+E451</f>
        <v>-76652</v>
      </c>
      <c r="F353" s="36"/>
    </row>
    <row r="354" spans="1:6" ht="12.75">
      <c r="A354" s="32" t="s">
        <v>277</v>
      </c>
      <c r="B354" s="33" t="s">
        <v>234</v>
      </c>
      <c r="C354" s="34">
        <v>4851000</v>
      </c>
      <c r="D354" s="34">
        <v>3820000</v>
      </c>
      <c r="E354" s="34">
        <f>E355+E366</f>
        <v>250910</v>
      </c>
      <c r="F354" s="36">
        <f t="shared" si="6"/>
        <v>0.06568324607329842</v>
      </c>
    </row>
    <row r="355" spans="1:6" ht="12.75">
      <c r="A355" s="32" t="s">
        <v>235</v>
      </c>
      <c r="B355" s="33" t="s">
        <v>188</v>
      </c>
      <c r="C355" s="34">
        <v>4314000</v>
      </c>
      <c r="D355" s="34">
        <v>3283000</v>
      </c>
      <c r="E355" s="34">
        <f>E356</f>
        <v>163910</v>
      </c>
      <c r="F355" s="36">
        <f t="shared" si="6"/>
        <v>0.04992689613158696</v>
      </c>
    </row>
    <row r="356" spans="1:6" ht="12.75">
      <c r="A356" s="32" t="s">
        <v>183</v>
      </c>
      <c r="B356" s="33" t="s">
        <v>184</v>
      </c>
      <c r="C356" s="34">
        <v>4314000</v>
      </c>
      <c r="D356" s="34">
        <v>3283000</v>
      </c>
      <c r="E356" s="34">
        <f>E357+E361</f>
        <v>163910</v>
      </c>
      <c r="F356" s="36">
        <f t="shared" si="6"/>
        <v>0.04992689613158696</v>
      </c>
    </row>
    <row r="357" spans="1:6" ht="25.5">
      <c r="A357" s="32" t="s">
        <v>201</v>
      </c>
      <c r="B357" s="33" t="s">
        <v>202</v>
      </c>
      <c r="C357" s="34">
        <v>525000</v>
      </c>
      <c r="D357" s="34">
        <v>525000</v>
      </c>
      <c r="E357" s="34">
        <f>E358</f>
        <v>163910</v>
      </c>
      <c r="F357" s="36">
        <f t="shared" si="6"/>
        <v>0.3122095238095238</v>
      </c>
    </row>
    <row r="358" spans="1:6" ht="12.75">
      <c r="A358" s="32" t="s">
        <v>211</v>
      </c>
      <c r="B358" s="33" t="s">
        <v>212</v>
      </c>
      <c r="C358" s="34">
        <v>525000</v>
      </c>
      <c r="D358" s="34">
        <v>525000</v>
      </c>
      <c r="E358" s="34">
        <f>E359+E360</f>
        <v>163910</v>
      </c>
      <c r="F358" s="36">
        <f t="shared" si="6"/>
        <v>0.3122095238095238</v>
      </c>
    </row>
    <row r="359" spans="1:6" ht="12.75">
      <c r="A359" s="32" t="s">
        <v>205</v>
      </c>
      <c r="B359" s="33" t="s">
        <v>213</v>
      </c>
      <c r="C359" s="34">
        <v>50000</v>
      </c>
      <c r="D359" s="34">
        <v>50000</v>
      </c>
      <c r="E359" s="34">
        <v>14751</v>
      </c>
      <c r="F359" s="36">
        <f t="shared" si="6"/>
        <v>0.29502</v>
      </c>
    </row>
    <row r="360" spans="1:6" ht="12.75">
      <c r="A360" s="32" t="s">
        <v>207</v>
      </c>
      <c r="B360" s="33" t="s">
        <v>214</v>
      </c>
      <c r="C360" s="34">
        <v>475000</v>
      </c>
      <c r="D360" s="34">
        <v>475000</v>
      </c>
      <c r="E360" s="34">
        <v>149159</v>
      </c>
      <c r="F360" s="36">
        <f t="shared" si="6"/>
        <v>0.31401894736842106</v>
      </c>
    </row>
    <row r="361" spans="1:6" ht="12.75">
      <c r="A361" s="32" t="s">
        <v>215</v>
      </c>
      <c r="B361" s="33" t="s">
        <v>216</v>
      </c>
      <c r="C361" s="34">
        <v>3789000</v>
      </c>
      <c r="D361" s="34">
        <v>2758000</v>
      </c>
      <c r="E361" s="34">
        <f>E362</f>
        <v>0</v>
      </c>
      <c r="F361" s="36">
        <f t="shared" si="6"/>
        <v>0</v>
      </c>
    </row>
    <row r="362" spans="1:6" ht="12.75">
      <c r="A362" s="32" t="s">
        <v>217</v>
      </c>
      <c r="B362" s="33" t="s">
        <v>218</v>
      </c>
      <c r="C362" s="34">
        <v>3789000</v>
      </c>
      <c r="D362" s="34">
        <v>2758000</v>
      </c>
      <c r="E362" s="34">
        <f>E363</f>
        <v>0</v>
      </c>
      <c r="F362" s="36">
        <f t="shared" si="6"/>
        <v>0</v>
      </c>
    </row>
    <row r="363" spans="1:6" ht="12.75">
      <c r="A363" s="32" t="s">
        <v>219</v>
      </c>
      <c r="B363" s="33" t="s">
        <v>220</v>
      </c>
      <c r="C363" s="34">
        <v>3789000</v>
      </c>
      <c r="D363" s="34">
        <v>2758000</v>
      </c>
      <c r="E363" s="34">
        <f>E364+E365</f>
        <v>0</v>
      </c>
      <c r="F363" s="36">
        <f t="shared" si="6"/>
        <v>0</v>
      </c>
    </row>
    <row r="364" spans="1:6" ht="12.75">
      <c r="A364" s="32" t="s">
        <v>223</v>
      </c>
      <c r="B364" s="33" t="s">
        <v>224</v>
      </c>
      <c r="C364" s="34">
        <v>617000</v>
      </c>
      <c r="D364" s="34">
        <v>617000</v>
      </c>
      <c r="E364" s="34">
        <v>0</v>
      </c>
      <c r="F364" s="36">
        <f t="shared" si="6"/>
        <v>0</v>
      </c>
    </row>
    <row r="365" spans="1:6" ht="12.75">
      <c r="A365" s="32" t="s">
        <v>225</v>
      </c>
      <c r="B365" s="33" t="s">
        <v>226</v>
      </c>
      <c r="C365" s="34">
        <v>3172000</v>
      </c>
      <c r="D365" s="34">
        <v>2141000</v>
      </c>
      <c r="E365" s="34">
        <v>0</v>
      </c>
      <c r="F365" s="36">
        <f t="shared" si="6"/>
        <v>0</v>
      </c>
    </row>
    <row r="366" spans="1:6" ht="12.75">
      <c r="A366" s="32" t="s">
        <v>236</v>
      </c>
      <c r="B366" s="33" t="s">
        <v>237</v>
      </c>
      <c r="C366" s="34">
        <v>537000</v>
      </c>
      <c r="D366" s="34">
        <v>537000</v>
      </c>
      <c r="E366" s="34">
        <f>E367</f>
        <v>87000</v>
      </c>
      <c r="F366" s="36">
        <f t="shared" si="6"/>
        <v>0.16201117318435754</v>
      </c>
    </row>
    <row r="367" spans="1:6" ht="12.75">
      <c r="A367" s="32" t="s">
        <v>183</v>
      </c>
      <c r="B367" s="33" t="s">
        <v>184</v>
      </c>
      <c r="C367" s="34">
        <v>537000</v>
      </c>
      <c r="D367" s="34">
        <v>537000</v>
      </c>
      <c r="E367" s="34">
        <f>E368+E371</f>
        <v>87000</v>
      </c>
      <c r="F367" s="36">
        <f t="shared" si="6"/>
        <v>0.16201117318435754</v>
      </c>
    </row>
    <row r="368" spans="1:6" ht="12.75">
      <c r="A368" s="32" t="s">
        <v>185</v>
      </c>
      <c r="B368" s="33" t="s">
        <v>186</v>
      </c>
      <c r="C368" s="34">
        <v>81000</v>
      </c>
      <c r="D368" s="34">
        <v>81000</v>
      </c>
      <c r="E368" s="34">
        <f>E369</f>
        <v>81000</v>
      </c>
      <c r="F368" s="36">
        <f t="shared" si="6"/>
        <v>1</v>
      </c>
    </row>
    <row r="369" spans="1:6" ht="12.75">
      <c r="A369" s="32" t="s">
        <v>187</v>
      </c>
      <c r="B369" s="33" t="s">
        <v>188</v>
      </c>
      <c r="C369" s="34">
        <v>81000</v>
      </c>
      <c r="D369" s="34">
        <v>81000</v>
      </c>
      <c r="E369" s="34">
        <f>E370</f>
        <v>81000</v>
      </c>
      <c r="F369" s="36">
        <f t="shared" si="6"/>
        <v>1</v>
      </c>
    </row>
    <row r="370" spans="1:6" ht="12.75">
      <c r="A370" s="32" t="s">
        <v>191</v>
      </c>
      <c r="B370" s="33" t="s">
        <v>192</v>
      </c>
      <c r="C370" s="34">
        <v>81000</v>
      </c>
      <c r="D370" s="34">
        <v>81000</v>
      </c>
      <c r="E370" s="34">
        <v>81000</v>
      </c>
      <c r="F370" s="36">
        <f t="shared" si="6"/>
        <v>1</v>
      </c>
    </row>
    <row r="371" spans="1:6" ht="12.75">
      <c r="A371" s="32" t="s">
        <v>215</v>
      </c>
      <c r="B371" s="33" t="s">
        <v>216</v>
      </c>
      <c r="C371" s="34">
        <v>456000</v>
      </c>
      <c r="D371" s="34">
        <v>456000</v>
      </c>
      <c r="E371" s="34">
        <f>E372</f>
        <v>6000</v>
      </c>
      <c r="F371" s="36">
        <f t="shared" si="6"/>
        <v>0.013157894736842105</v>
      </c>
    </row>
    <row r="372" spans="1:6" ht="12.75">
      <c r="A372" s="32" t="s">
        <v>217</v>
      </c>
      <c r="B372" s="33" t="s">
        <v>218</v>
      </c>
      <c r="C372" s="34">
        <v>456000</v>
      </c>
      <c r="D372" s="34">
        <v>456000</v>
      </c>
      <c r="E372" s="34">
        <f>E373</f>
        <v>6000</v>
      </c>
      <c r="F372" s="36">
        <f t="shared" si="6"/>
        <v>0.013157894736842105</v>
      </c>
    </row>
    <row r="373" spans="1:6" ht="12.75">
      <c r="A373" s="32" t="s">
        <v>219</v>
      </c>
      <c r="B373" s="33" t="s">
        <v>220</v>
      </c>
      <c r="C373" s="34">
        <v>456000</v>
      </c>
      <c r="D373" s="34">
        <v>456000</v>
      </c>
      <c r="E373" s="34">
        <f>E374+E375</f>
        <v>6000</v>
      </c>
      <c r="F373" s="36">
        <f t="shared" si="6"/>
        <v>0.013157894736842105</v>
      </c>
    </row>
    <row r="374" spans="1:6" ht="12.75">
      <c r="A374" s="32" t="s">
        <v>223</v>
      </c>
      <c r="B374" s="33" t="s">
        <v>224</v>
      </c>
      <c r="C374" s="34">
        <v>100000</v>
      </c>
      <c r="D374" s="34">
        <v>100000</v>
      </c>
      <c r="E374" s="34">
        <v>0</v>
      </c>
      <c r="F374" s="36">
        <f t="shared" si="6"/>
        <v>0</v>
      </c>
    </row>
    <row r="375" spans="1:6" ht="12.75">
      <c r="A375" s="32" t="s">
        <v>225</v>
      </c>
      <c r="B375" s="33" t="s">
        <v>226</v>
      </c>
      <c r="C375" s="34">
        <v>356000</v>
      </c>
      <c r="D375" s="34">
        <v>356000</v>
      </c>
      <c r="E375" s="34">
        <v>6000</v>
      </c>
      <c r="F375" s="36">
        <f t="shared" si="6"/>
        <v>0.016853932584269662</v>
      </c>
    </row>
    <row r="376" spans="1:6" ht="25.5">
      <c r="A376" s="32" t="s">
        <v>239</v>
      </c>
      <c r="B376" s="33" t="s">
        <v>158</v>
      </c>
      <c r="C376" s="34">
        <v>71000</v>
      </c>
      <c r="D376" s="34">
        <v>13000</v>
      </c>
      <c r="E376" s="34">
        <f>E377</f>
        <v>0</v>
      </c>
      <c r="F376" s="36">
        <f t="shared" si="6"/>
        <v>0</v>
      </c>
    </row>
    <row r="377" spans="1:6" ht="12.75">
      <c r="A377" s="32" t="s">
        <v>240</v>
      </c>
      <c r="B377" s="33" t="s">
        <v>241</v>
      </c>
      <c r="C377" s="34">
        <v>71000</v>
      </c>
      <c r="D377" s="34">
        <v>13000</v>
      </c>
      <c r="E377" s="34">
        <f>E378</f>
        <v>0</v>
      </c>
      <c r="F377" s="36">
        <f t="shared" si="6"/>
        <v>0</v>
      </c>
    </row>
    <row r="378" spans="1:6" ht="12.75">
      <c r="A378" s="32" t="s">
        <v>183</v>
      </c>
      <c r="B378" s="33" t="s">
        <v>184</v>
      </c>
      <c r="C378" s="34">
        <v>71000</v>
      </c>
      <c r="D378" s="34">
        <v>13000</v>
      </c>
      <c r="E378" s="34">
        <f>E379</f>
        <v>0</v>
      </c>
      <c r="F378" s="36">
        <f t="shared" si="6"/>
        <v>0</v>
      </c>
    </row>
    <row r="379" spans="1:6" ht="12.75">
      <c r="A379" s="32" t="s">
        <v>215</v>
      </c>
      <c r="B379" s="33" t="s">
        <v>216</v>
      </c>
      <c r="C379" s="34">
        <v>71000</v>
      </c>
      <c r="D379" s="34">
        <v>13000</v>
      </c>
      <c r="E379" s="34">
        <f>E380</f>
        <v>0</v>
      </c>
      <c r="F379" s="36">
        <f t="shared" si="6"/>
        <v>0</v>
      </c>
    </row>
    <row r="380" spans="1:6" ht="12.75">
      <c r="A380" s="32" t="s">
        <v>217</v>
      </c>
      <c r="B380" s="33" t="s">
        <v>218</v>
      </c>
      <c r="C380" s="34">
        <v>71000</v>
      </c>
      <c r="D380" s="34">
        <v>13000</v>
      </c>
      <c r="E380" s="34">
        <f>E381</f>
        <v>0</v>
      </c>
      <c r="F380" s="36">
        <f t="shared" si="6"/>
        <v>0</v>
      </c>
    </row>
    <row r="381" spans="1:6" ht="12.75">
      <c r="A381" s="32" t="s">
        <v>219</v>
      </c>
      <c r="B381" s="33" t="s">
        <v>220</v>
      </c>
      <c r="C381" s="34">
        <v>71000</v>
      </c>
      <c r="D381" s="34">
        <v>13000</v>
      </c>
      <c r="E381" s="34">
        <f>E382+E383</f>
        <v>0</v>
      </c>
      <c r="F381" s="36">
        <f t="shared" si="6"/>
        <v>0</v>
      </c>
    </row>
    <row r="382" spans="1:6" ht="12.75">
      <c r="A382" s="32" t="s">
        <v>223</v>
      </c>
      <c r="B382" s="33" t="s">
        <v>224</v>
      </c>
      <c r="C382" s="34">
        <v>58000</v>
      </c>
      <c r="D382" s="34">
        <v>0</v>
      </c>
      <c r="E382" s="34">
        <v>0</v>
      </c>
      <c r="F382" s="36"/>
    </row>
    <row r="383" spans="1:6" ht="12.75">
      <c r="A383" s="32" t="s">
        <v>225</v>
      </c>
      <c r="B383" s="33" t="s">
        <v>226</v>
      </c>
      <c r="C383" s="34">
        <v>13000</v>
      </c>
      <c r="D383" s="34">
        <v>13000</v>
      </c>
      <c r="E383" s="34">
        <v>0</v>
      </c>
      <c r="F383" s="36">
        <f t="shared" si="6"/>
        <v>0</v>
      </c>
    </row>
    <row r="384" spans="1:6" ht="12.75">
      <c r="A384" s="32" t="s">
        <v>278</v>
      </c>
      <c r="B384" s="33" t="s">
        <v>243</v>
      </c>
      <c r="C384" s="34">
        <v>34587000</v>
      </c>
      <c r="D384" s="34">
        <v>16011000</v>
      </c>
      <c r="E384" s="34">
        <f>E385+E392+E409+E422</f>
        <v>2168850</v>
      </c>
      <c r="F384" s="36">
        <f t="shared" si="6"/>
        <v>0.13545999625257635</v>
      </c>
    </row>
    <row r="385" spans="1:6" ht="12.75">
      <c r="A385" s="32" t="s">
        <v>244</v>
      </c>
      <c r="B385" s="33" t="s">
        <v>245</v>
      </c>
      <c r="C385" s="34">
        <v>367000</v>
      </c>
      <c r="D385" s="34">
        <v>367000</v>
      </c>
      <c r="E385" s="34">
        <f>E386</f>
        <v>0</v>
      </c>
      <c r="F385" s="36">
        <f t="shared" si="6"/>
        <v>0</v>
      </c>
    </row>
    <row r="386" spans="1:6" ht="12.75">
      <c r="A386" s="32" t="s">
        <v>183</v>
      </c>
      <c r="B386" s="33" t="s">
        <v>184</v>
      </c>
      <c r="C386" s="34">
        <v>367000</v>
      </c>
      <c r="D386" s="34">
        <v>367000</v>
      </c>
      <c r="E386" s="34">
        <f>E387</f>
        <v>0</v>
      </c>
      <c r="F386" s="36">
        <f t="shared" si="6"/>
        <v>0</v>
      </c>
    </row>
    <row r="387" spans="1:6" ht="12.75">
      <c r="A387" s="32" t="s">
        <v>215</v>
      </c>
      <c r="B387" s="33" t="s">
        <v>216</v>
      </c>
      <c r="C387" s="34">
        <v>367000</v>
      </c>
      <c r="D387" s="34">
        <v>367000</v>
      </c>
      <c r="E387" s="34">
        <f>E388</f>
        <v>0</v>
      </c>
      <c r="F387" s="36">
        <f t="shared" si="6"/>
        <v>0</v>
      </c>
    </row>
    <row r="388" spans="1:6" ht="12.75">
      <c r="A388" s="32" t="s">
        <v>217</v>
      </c>
      <c r="B388" s="33" t="s">
        <v>218</v>
      </c>
      <c r="C388" s="34">
        <v>367000</v>
      </c>
      <c r="D388" s="34">
        <v>367000</v>
      </c>
      <c r="E388" s="34">
        <f>E389</f>
        <v>0</v>
      </c>
      <c r="F388" s="36">
        <f t="shared" si="6"/>
        <v>0</v>
      </c>
    </row>
    <row r="389" spans="1:6" ht="12.75">
      <c r="A389" s="32" t="s">
        <v>219</v>
      </c>
      <c r="B389" s="33" t="s">
        <v>220</v>
      </c>
      <c r="C389" s="34">
        <v>367000</v>
      </c>
      <c r="D389" s="34">
        <v>367000</v>
      </c>
      <c r="E389" s="34">
        <f>E390+E391</f>
        <v>0</v>
      </c>
      <c r="F389" s="36">
        <f t="shared" si="6"/>
        <v>0</v>
      </c>
    </row>
    <row r="390" spans="1:6" ht="12.75">
      <c r="A390" s="32" t="s">
        <v>223</v>
      </c>
      <c r="B390" s="33" t="s">
        <v>224</v>
      </c>
      <c r="C390" s="34">
        <v>160000</v>
      </c>
      <c r="D390" s="34">
        <v>160000</v>
      </c>
      <c r="E390" s="34">
        <v>0</v>
      </c>
      <c r="F390" s="36">
        <f t="shared" si="6"/>
        <v>0</v>
      </c>
    </row>
    <row r="391" spans="1:6" ht="12.75">
      <c r="A391" s="32" t="s">
        <v>225</v>
      </c>
      <c r="B391" s="33" t="s">
        <v>226</v>
      </c>
      <c r="C391" s="34">
        <v>207000</v>
      </c>
      <c r="D391" s="34">
        <v>207000</v>
      </c>
      <c r="E391" s="34">
        <v>0</v>
      </c>
      <c r="F391" s="36">
        <f t="shared" si="6"/>
        <v>0</v>
      </c>
    </row>
    <row r="392" spans="1:6" ht="12.75">
      <c r="A392" s="32" t="s">
        <v>246</v>
      </c>
      <c r="B392" s="33" t="s">
        <v>247</v>
      </c>
      <c r="C392" s="34">
        <v>27412000</v>
      </c>
      <c r="D392" s="34">
        <v>8836000</v>
      </c>
      <c r="E392" s="34">
        <f>E393</f>
        <v>1571298</v>
      </c>
      <c r="F392" s="36">
        <f t="shared" si="6"/>
        <v>0.17782910819375283</v>
      </c>
    </row>
    <row r="393" spans="1:6" ht="12.75">
      <c r="A393" s="32" t="s">
        <v>183</v>
      </c>
      <c r="B393" s="33" t="s">
        <v>184</v>
      </c>
      <c r="C393" s="34">
        <v>27412000</v>
      </c>
      <c r="D393" s="34">
        <v>8836000</v>
      </c>
      <c r="E393" s="34">
        <f>E394+E397+E400+E405</f>
        <v>1571298</v>
      </c>
      <c r="F393" s="36">
        <f t="shared" si="6"/>
        <v>0.17782910819375283</v>
      </c>
    </row>
    <row r="394" spans="1:6" ht="12.75">
      <c r="A394" s="32" t="s">
        <v>185</v>
      </c>
      <c r="B394" s="33" t="s">
        <v>186</v>
      </c>
      <c r="C394" s="34">
        <v>4500000</v>
      </c>
      <c r="D394" s="34">
        <v>4500000</v>
      </c>
      <c r="E394" s="34">
        <f>E395</f>
        <v>700000</v>
      </c>
      <c r="F394" s="36">
        <f t="shared" si="6"/>
        <v>0.15555555555555556</v>
      </c>
    </row>
    <row r="395" spans="1:6" ht="12.75">
      <c r="A395" s="32" t="s">
        <v>187</v>
      </c>
      <c r="B395" s="33" t="s">
        <v>188</v>
      </c>
      <c r="C395" s="34">
        <v>4500000</v>
      </c>
      <c r="D395" s="34">
        <v>4500000</v>
      </c>
      <c r="E395" s="34">
        <f>E396</f>
        <v>700000</v>
      </c>
      <c r="F395" s="36">
        <f aca="true" t="shared" si="7" ref="F395:F458">E395/D395</f>
        <v>0.15555555555555556</v>
      </c>
    </row>
    <row r="396" spans="1:6" ht="25.5">
      <c r="A396" s="32" t="s">
        <v>189</v>
      </c>
      <c r="B396" s="33" t="s">
        <v>190</v>
      </c>
      <c r="C396" s="34">
        <v>4500000</v>
      </c>
      <c r="D396" s="34">
        <v>4500000</v>
      </c>
      <c r="E396" s="34">
        <v>700000</v>
      </c>
      <c r="F396" s="36">
        <f t="shared" si="7"/>
        <v>0.15555555555555556</v>
      </c>
    </row>
    <row r="397" spans="1:6" ht="12.75">
      <c r="A397" s="32" t="s">
        <v>193</v>
      </c>
      <c r="B397" s="33" t="s">
        <v>194</v>
      </c>
      <c r="C397" s="34">
        <v>2859000</v>
      </c>
      <c r="D397" s="34">
        <v>2723000</v>
      </c>
      <c r="E397" s="34">
        <f>E398</f>
        <v>0</v>
      </c>
      <c r="F397" s="36">
        <f t="shared" si="7"/>
        <v>0</v>
      </c>
    </row>
    <row r="398" spans="1:6" ht="25.5">
      <c r="A398" s="32" t="s">
        <v>195</v>
      </c>
      <c r="B398" s="33" t="s">
        <v>196</v>
      </c>
      <c r="C398" s="34">
        <v>2859000</v>
      </c>
      <c r="D398" s="34">
        <v>2723000</v>
      </c>
      <c r="E398" s="34">
        <f>E399</f>
        <v>0</v>
      </c>
      <c r="F398" s="36">
        <f t="shared" si="7"/>
        <v>0</v>
      </c>
    </row>
    <row r="399" spans="1:6" ht="12.75">
      <c r="A399" s="32" t="s">
        <v>197</v>
      </c>
      <c r="B399" s="33" t="s">
        <v>198</v>
      </c>
      <c r="C399" s="34">
        <v>2859000</v>
      </c>
      <c r="D399" s="34">
        <v>2723000</v>
      </c>
      <c r="E399" s="34">
        <v>0</v>
      </c>
      <c r="F399" s="36">
        <f t="shared" si="7"/>
        <v>0</v>
      </c>
    </row>
    <row r="400" spans="1:6" ht="25.5">
      <c r="A400" s="32" t="s">
        <v>201</v>
      </c>
      <c r="B400" s="33" t="s">
        <v>202</v>
      </c>
      <c r="C400" s="34">
        <v>19490000</v>
      </c>
      <c r="D400" s="34">
        <v>1050000</v>
      </c>
      <c r="E400" s="34">
        <f>E401</f>
        <v>871298</v>
      </c>
      <c r="F400" s="36">
        <f t="shared" si="7"/>
        <v>0.829807619047619</v>
      </c>
    </row>
    <row r="401" spans="1:6" ht="25.5">
      <c r="A401" s="32" t="s">
        <v>203</v>
      </c>
      <c r="B401" s="33" t="s">
        <v>204</v>
      </c>
      <c r="C401" s="34">
        <v>19490000</v>
      </c>
      <c r="D401" s="34">
        <v>1050000</v>
      </c>
      <c r="E401" s="34">
        <f>E402+E403+E404</f>
        <v>871298</v>
      </c>
      <c r="F401" s="36">
        <f t="shared" si="7"/>
        <v>0.829807619047619</v>
      </c>
    </row>
    <row r="402" spans="1:6" ht="12.75">
      <c r="A402" s="32" t="s">
        <v>205</v>
      </c>
      <c r="B402" s="33" t="s">
        <v>206</v>
      </c>
      <c r="C402" s="34">
        <v>6076000</v>
      </c>
      <c r="D402" s="34">
        <v>300000</v>
      </c>
      <c r="E402" s="34">
        <v>266496</v>
      </c>
      <c r="F402" s="36">
        <f t="shared" si="7"/>
        <v>0.88832</v>
      </c>
    </row>
    <row r="403" spans="1:6" ht="12.75">
      <c r="A403" s="32" t="s">
        <v>207</v>
      </c>
      <c r="B403" s="33" t="s">
        <v>208</v>
      </c>
      <c r="C403" s="34">
        <v>13281000</v>
      </c>
      <c r="D403" s="34">
        <v>654000</v>
      </c>
      <c r="E403" s="34">
        <v>580825</v>
      </c>
      <c r="F403" s="36">
        <f t="shared" si="7"/>
        <v>0.8881116207951071</v>
      </c>
    </row>
    <row r="404" spans="1:6" ht="12.75">
      <c r="A404" s="32" t="s">
        <v>209</v>
      </c>
      <c r="B404" s="33" t="s">
        <v>210</v>
      </c>
      <c r="C404" s="34">
        <v>133000</v>
      </c>
      <c r="D404" s="34">
        <v>96000</v>
      </c>
      <c r="E404" s="34">
        <v>23977</v>
      </c>
      <c r="F404" s="36">
        <f t="shared" si="7"/>
        <v>0.24976041666666668</v>
      </c>
    </row>
    <row r="405" spans="1:6" ht="12.75">
      <c r="A405" s="32" t="s">
        <v>215</v>
      </c>
      <c r="B405" s="33" t="s">
        <v>216</v>
      </c>
      <c r="C405" s="34">
        <v>563000</v>
      </c>
      <c r="D405" s="34">
        <v>563000</v>
      </c>
      <c r="E405" s="34">
        <f>E406</f>
        <v>0</v>
      </c>
      <c r="F405" s="36">
        <f t="shared" si="7"/>
        <v>0</v>
      </c>
    </row>
    <row r="406" spans="1:6" ht="12.75">
      <c r="A406" s="32" t="s">
        <v>217</v>
      </c>
      <c r="B406" s="33" t="s">
        <v>218</v>
      </c>
      <c r="C406" s="34">
        <v>563000</v>
      </c>
      <c r="D406" s="34">
        <v>563000</v>
      </c>
      <c r="E406" s="34">
        <f>E407</f>
        <v>0</v>
      </c>
      <c r="F406" s="36">
        <f t="shared" si="7"/>
        <v>0</v>
      </c>
    </row>
    <row r="407" spans="1:6" ht="12.75">
      <c r="A407" s="32" t="s">
        <v>219</v>
      </c>
      <c r="B407" s="33" t="s">
        <v>220</v>
      </c>
      <c r="C407" s="34">
        <v>563000</v>
      </c>
      <c r="D407" s="34">
        <v>563000</v>
      </c>
      <c r="E407" s="34">
        <f>E408</f>
        <v>0</v>
      </c>
      <c r="F407" s="36">
        <f t="shared" si="7"/>
        <v>0</v>
      </c>
    </row>
    <row r="408" spans="1:6" ht="12.75">
      <c r="A408" s="32" t="s">
        <v>225</v>
      </c>
      <c r="B408" s="33" t="s">
        <v>226</v>
      </c>
      <c r="C408" s="34">
        <v>563000</v>
      </c>
      <c r="D408" s="34">
        <v>563000</v>
      </c>
      <c r="E408" s="34">
        <v>0</v>
      </c>
      <c r="F408" s="36">
        <f t="shared" si="7"/>
        <v>0</v>
      </c>
    </row>
    <row r="409" spans="1:6" ht="12.75">
      <c r="A409" s="32" t="s">
        <v>248</v>
      </c>
      <c r="B409" s="33" t="s">
        <v>249</v>
      </c>
      <c r="C409" s="34">
        <v>4539000</v>
      </c>
      <c r="D409" s="34">
        <v>4539000</v>
      </c>
      <c r="E409" s="34">
        <f>E410</f>
        <v>57552</v>
      </c>
      <c r="F409" s="36">
        <f t="shared" si="7"/>
        <v>0.012679444811632518</v>
      </c>
    </row>
    <row r="410" spans="1:6" ht="12.75">
      <c r="A410" s="32" t="s">
        <v>183</v>
      </c>
      <c r="B410" s="33" t="s">
        <v>184</v>
      </c>
      <c r="C410" s="34">
        <v>4539000</v>
      </c>
      <c r="D410" s="34">
        <v>4539000</v>
      </c>
      <c r="E410" s="34">
        <f>E411+E414+E417</f>
        <v>57552</v>
      </c>
      <c r="F410" s="36">
        <f t="shared" si="7"/>
        <v>0.012679444811632518</v>
      </c>
    </row>
    <row r="411" spans="1:6" ht="12.75">
      <c r="A411" s="32" t="s">
        <v>185</v>
      </c>
      <c r="B411" s="33" t="s">
        <v>186</v>
      </c>
      <c r="C411" s="34">
        <v>1927000</v>
      </c>
      <c r="D411" s="34">
        <v>1927000</v>
      </c>
      <c r="E411" s="34">
        <f>E412</f>
        <v>57000</v>
      </c>
      <c r="F411" s="36">
        <f t="shared" si="7"/>
        <v>0.029579657498702647</v>
      </c>
    </row>
    <row r="412" spans="1:6" ht="12.75">
      <c r="A412" s="32" t="s">
        <v>187</v>
      </c>
      <c r="B412" s="33" t="s">
        <v>188</v>
      </c>
      <c r="C412" s="34">
        <v>1927000</v>
      </c>
      <c r="D412" s="34">
        <v>1927000</v>
      </c>
      <c r="E412" s="34">
        <f>E413</f>
        <v>57000</v>
      </c>
      <c r="F412" s="36">
        <f t="shared" si="7"/>
        <v>0.029579657498702647</v>
      </c>
    </row>
    <row r="413" spans="1:6" ht="12.75">
      <c r="A413" s="32" t="s">
        <v>191</v>
      </c>
      <c r="B413" s="33" t="s">
        <v>192</v>
      </c>
      <c r="C413" s="34">
        <v>1927000</v>
      </c>
      <c r="D413" s="34">
        <v>1927000</v>
      </c>
      <c r="E413" s="34">
        <v>57000</v>
      </c>
      <c r="F413" s="36">
        <f t="shared" si="7"/>
        <v>0.029579657498702647</v>
      </c>
    </row>
    <row r="414" spans="1:6" ht="25.5">
      <c r="A414" s="32" t="s">
        <v>201</v>
      </c>
      <c r="B414" s="33" t="s">
        <v>202</v>
      </c>
      <c r="C414" s="34">
        <v>1283000</v>
      </c>
      <c r="D414" s="34">
        <v>1283000</v>
      </c>
      <c r="E414" s="34">
        <f>E415</f>
        <v>252</v>
      </c>
      <c r="F414" s="36">
        <f t="shared" si="7"/>
        <v>0.00019641465315666407</v>
      </c>
    </row>
    <row r="415" spans="1:6" ht="25.5">
      <c r="A415" s="32" t="s">
        <v>203</v>
      </c>
      <c r="B415" s="33" t="s">
        <v>204</v>
      </c>
      <c r="C415" s="34">
        <v>1283000</v>
      </c>
      <c r="D415" s="34">
        <v>1283000</v>
      </c>
      <c r="E415" s="34">
        <f>E416</f>
        <v>252</v>
      </c>
      <c r="F415" s="36">
        <f t="shared" si="7"/>
        <v>0.00019641465315666407</v>
      </c>
    </row>
    <row r="416" spans="1:6" ht="12.75">
      <c r="A416" s="32" t="s">
        <v>209</v>
      </c>
      <c r="B416" s="33" t="s">
        <v>210</v>
      </c>
      <c r="C416" s="34">
        <v>1283000</v>
      </c>
      <c r="D416" s="34">
        <v>1283000</v>
      </c>
      <c r="E416" s="34">
        <v>252</v>
      </c>
      <c r="F416" s="36">
        <f t="shared" si="7"/>
        <v>0.00019641465315666407</v>
      </c>
    </row>
    <row r="417" spans="1:6" ht="12.75">
      <c r="A417" s="32" t="s">
        <v>215</v>
      </c>
      <c r="B417" s="33" t="s">
        <v>216</v>
      </c>
      <c r="C417" s="34">
        <v>1329000</v>
      </c>
      <c r="D417" s="34">
        <v>1329000</v>
      </c>
      <c r="E417" s="34">
        <f>E418</f>
        <v>300</v>
      </c>
      <c r="F417" s="36">
        <f t="shared" si="7"/>
        <v>0.0002257336343115124</v>
      </c>
    </row>
    <row r="418" spans="1:6" ht="12.75">
      <c r="A418" s="32" t="s">
        <v>217</v>
      </c>
      <c r="B418" s="33" t="s">
        <v>218</v>
      </c>
      <c r="C418" s="34">
        <v>1329000</v>
      </c>
      <c r="D418" s="34">
        <v>1329000</v>
      </c>
      <c r="E418" s="34">
        <f>E419</f>
        <v>300</v>
      </c>
      <c r="F418" s="36">
        <f t="shared" si="7"/>
        <v>0.0002257336343115124</v>
      </c>
    </row>
    <row r="419" spans="1:6" ht="12.75">
      <c r="A419" s="32" t="s">
        <v>219</v>
      </c>
      <c r="B419" s="33" t="s">
        <v>220</v>
      </c>
      <c r="C419" s="34">
        <v>1329000</v>
      </c>
      <c r="D419" s="34">
        <v>1329000</v>
      </c>
      <c r="E419" s="34">
        <f>E420+E421</f>
        <v>300</v>
      </c>
      <c r="F419" s="36">
        <f t="shared" si="7"/>
        <v>0.0002257336343115124</v>
      </c>
    </row>
    <row r="420" spans="1:6" ht="12.75">
      <c r="A420" s="32" t="s">
        <v>223</v>
      </c>
      <c r="B420" s="33" t="s">
        <v>224</v>
      </c>
      <c r="C420" s="34">
        <v>85000</v>
      </c>
      <c r="D420" s="34">
        <v>85000</v>
      </c>
      <c r="E420" s="34">
        <v>0</v>
      </c>
      <c r="F420" s="36">
        <f t="shared" si="7"/>
        <v>0</v>
      </c>
    </row>
    <row r="421" spans="1:6" ht="12.75">
      <c r="A421" s="32" t="s">
        <v>225</v>
      </c>
      <c r="B421" s="33" t="s">
        <v>226</v>
      </c>
      <c r="C421" s="34">
        <v>1244000</v>
      </c>
      <c r="D421" s="34">
        <v>1244000</v>
      </c>
      <c r="E421" s="34">
        <v>300</v>
      </c>
      <c r="F421" s="36">
        <f t="shared" si="7"/>
        <v>0.00024115755627009645</v>
      </c>
    </row>
    <row r="422" spans="1:6" ht="25.5">
      <c r="A422" s="32" t="s">
        <v>269</v>
      </c>
      <c r="B422" s="33" t="s">
        <v>250</v>
      </c>
      <c r="C422" s="34">
        <v>2269000</v>
      </c>
      <c r="D422" s="34">
        <v>2269000</v>
      </c>
      <c r="E422" s="34">
        <f>E423</f>
        <v>540000</v>
      </c>
      <c r="F422" s="36">
        <f t="shared" si="7"/>
        <v>0.2379903040987219</v>
      </c>
    </row>
    <row r="423" spans="1:6" ht="12.75">
      <c r="A423" s="32" t="s">
        <v>183</v>
      </c>
      <c r="B423" s="33" t="s">
        <v>184</v>
      </c>
      <c r="C423" s="34">
        <v>2269000</v>
      </c>
      <c r="D423" s="34">
        <v>2269000</v>
      </c>
      <c r="E423" s="34">
        <f>E424</f>
        <v>540000</v>
      </c>
      <c r="F423" s="36">
        <f t="shared" si="7"/>
        <v>0.2379903040987219</v>
      </c>
    </row>
    <row r="424" spans="1:6" ht="12.75">
      <c r="A424" s="32" t="s">
        <v>185</v>
      </c>
      <c r="B424" s="33" t="s">
        <v>186</v>
      </c>
      <c r="C424" s="34">
        <v>540000</v>
      </c>
      <c r="D424" s="34">
        <v>540000</v>
      </c>
      <c r="E424" s="34">
        <f>E425</f>
        <v>540000</v>
      </c>
      <c r="F424" s="36">
        <f t="shared" si="7"/>
        <v>1</v>
      </c>
    </row>
    <row r="425" spans="1:6" ht="12.75">
      <c r="A425" s="32" t="s">
        <v>187</v>
      </c>
      <c r="B425" s="33" t="s">
        <v>188</v>
      </c>
      <c r="C425" s="34">
        <v>540000</v>
      </c>
      <c r="D425" s="34">
        <v>540000</v>
      </c>
      <c r="E425" s="34">
        <f>E426</f>
        <v>540000</v>
      </c>
      <c r="F425" s="36">
        <f t="shared" si="7"/>
        <v>1</v>
      </c>
    </row>
    <row r="426" spans="1:6" ht="12.75">
      <c r="A426" s="32" t="s">
        <v>191</v>
      </c>
      <c r="B426" s="33" t="s">
        <v>192</v>
      </c>
      <c r="C426" s="34">
        <v>540000</v>
      </c>
      <c r="D426" s="34">
        <v>540000</v>
      </c>
      <c r="E426" s="34">
        <v>540000</v>
      </c>
      <c r="F426" s="36">
        <f t="shared" si="7"/>
        <v>1</v>
      </c>
    </row>
    <row r="427" spans="1:6" ht="12.75">
      <c r="A427" s="32" t="s">
        <v>215</v>
      </c>
      <c r="B427" s="33" t="s">
        <v>216</v>
      </c>
      <c r="C427" s="34">
        <v>1729000</v>
      </c>
      <c r="D427" s="34">
        <v>1729000</v>
      </c>
      <c r="E427" s="34">
        <f>E428</f>
        <v>0</v>
      </c>
      <c r="F427" s="36">
        <f t="shared" si="7"/>
        <v>0</v>
      </c>
    </row>
    <row r="428" spans="1:6" ht="12.75">
      <c r="A428" s="32" t="s">
        <v>217</v>
      </c>
      <c r="B428" s="33" t="s">
        <v>218</v>
      </c>
      <c r="C428" s="34">
        <v>1729000</v>
      </c>
      <c r="D428" s="34">
        <v>1729000</v>
      </c>
      <c r="E428" s="34">
        <f>E429</f>
        <v>0</v>
      </c>
      <c r="F428" s="36">
        <f t="shared" si="7"/>
        <v>0</v>
      </c>
    </row>
    <row r="429" spans="1:6" ht="12.75">
      <c r="A429" s="32" t="s">
        <v>219</v>
      </c>
      <c r="B429" s="33" t="s">
        <v>220</v>
      </c>
      <c r="C429" s="34">
        <v>1729000</v>
      </c>
      <c r="D429" s="34">
        <v>1729000</v>
      </c>
      <c r="E429" s="34">
        <f>E430+E431+E432</f>
        <v>0</v>
      </c>
      <c r="F429" s="36">
        <f t="shared" si="7"/>
        <v>0</v>
      </c>
    </row>
    <row r="430" spans="1:6" ht="12.75">
      <c r="A430" s="32" t="s">
        <v>221</v>
      </c>
      <c r="B430" s="33" t="s">
        <v>222</v>
      </c>
      <c r="C430" s="34">
        <v>253000</v>
      </c>
      <c r="D430" s="34">
        <v>253000</v>
      </c>
      <c r="E430" s="34">
        <v>0</v>
      </c>
      <c r="F430" s="36">
        <f t="shared" si="7"/>
        <v>0</v>
      </c>
    </row>
    <row r="431" spans="1:6" ht="12.75">
      <c r="A431" s="32" t="s">
        <v>223</v>
      </c>
      <c r="B431" s="33" t="s">
        <v>224</v>
      </c>
      <c r="C431" s="34">
        <v>331000</v>
      </c>
      <c r="D431" s="34">
        <v>331000</v>
      </c>
      <c r="E431" s="34">
        <v>0</v>
      </c>
      <c r="F431" s="36">
        <f t="shared" si="7"/>
        <v>0</v>
      </c>
    </row>
    <row r="432" spans="1:6" ht="12.75">
      <c r="A432" s="32" t="s">
        <v>225</v>
      </c>
      <c r="B432" s="33" t="s">
        <v>226</v>
      </c>
      <c r="C432" s="34">
        <v>1145000</v>
      </c>
      <c r="D432" s="34">
        <v>1145000</v>
      </c>
      <c r="E432" s="34">
        <v>0</v>
      </c>
      <c r="F432" s="36">
        <f t="shared" si="7"/>
        <v>0</v>
      </c>
    </row>
    <row r="433" spans="1:6" ht="25.5">
      <c r="A433" s="32" t="s">
        <v>251</v>
      </c>
      <c r="B433" s="33" t="s">
        <v>252</v>
      </c>
      <c r="C433" s="34">
        <v>4119000</v>
      </c>
      <c r="D433" s="34">
        <v>858000</v>
      </c>
      <c r="E433" s="34">
        <f>E434+E439</f>
        <v>56304</v>
      </c>
      <c r="F433" s="36">
        <f t="shared" si="7"/>
        <v>0.06562237762237762</v>
      </c>
    </row>
    <row r="434" spans="1:6" ht="12.75">
      <c r="A434" s="32" t="s">
        <v>253</v>
      </c>
      <c r="B434" s="33" t="s">
        <v>254</v>
      </c>
      <c r="C434" s="34">
        <v>440000</v>
      </c>
      <c r="D434" s="34">
        <v>440000</v>
      </c>
      <c r="E434" s="34">
        <f>E435</f>
        <v>0</v>
      </c>
      <c r="F434" s="36">
        <f t="shared" si="7"/>
        <v>0</v>
      </c>
    </row>
    <row r="435" spans="1:6" ht="12.75">
      <c r="A435" s="32" t="s">
        <v>183</v>
      </c>
      <c r="B435" s="33" t="s">
        <v>184</v>
      </c>
      <c r="C435" s="34">
        <v>440000</v>
      </c>
      <c r="D435" s="34">
        <v>440000</v>
      </c>
      <c r="E435" s="34">
        <f>E436</f>
        <v>0</v>
      </c>
      <c r="F435" s="36">
        <f t="shared" si="7"/>
        <v>0</v>
      </c>
    </row>
    <row r="436" spans="1:6" ht="12.75">
      <c r="A436" s="32" t="s">
        <v>193</v>
      </c>
      <c r="B436" s="33" t="s">
        <v>194</v>
      </c>
      <c r="C436" s="34">
        <v>440000</v>
      </c>
      <c r="D436" s="34">
        <v>440000</v>
      </c>
      <c r="E436" s="34">
        <f>E437</f>
        <v>0</v>
      </c>
      <c r="F436" s="36">
        <f t="shared" si="7"/>
        <v>0</v>
      </c>
    </row>
    <row r="437" spans="1:6" ht="25.5">
      <c r="A437" s="32" t="s">
        <v>195</v>
      </c>
      <c r="B437" s="33" t="s">
        <v>196</v>
      </c>
      <c r="C437" s="34">
        <v>440000</v>
      </c>
      <c r="D437" s="34">
        <v>440000</v>
      </c>
      <c r="E437" s="34">
        <f>E438</f>
        <v>0</v>
      </c>
      <c r="F437" s="36">
        <f t="shared" si="7"/>
        <v>0</v>
      </c>
    </row>
    <row r="438" spans="1:6" ht="12.75">
      <c r="A438" s="32" t="s">
        <v>197</v>
      </c>
      <c r="B438" s="33" t="s">
        <v>198</v>
      </c>
      <c r="C438" s="34">
        <v>440000</v>
      </c>
      <c r="D438" s="34">
        <v>440000</v>
      </c>
      <c r="E438" s="34">
        <v>0</v>
      </c>
      <c r="F438" s="36">
        <f t="shared" si="7"/>
        <v>0</v>
      </c>
    </row>
    <row r="439" spans="1:6" ht="12.75">
      <c r="A439" s="32" t="s">
        <v>255</v>
      </c>
      <c r="B439" s="33" t="s">
        <v>256</v>
      </c>
      <c r="C439" s="34">
        <v>3679000</v>
      </c>
      <c r="D439" s="34">
        <v>418000</v>
      </c>
      <c r="E439" s="34">
        <f>E440</f>
        <v>56304</v>
      </c>
      <c r="F439" s="36">
        <f t="shared" si="7"/>
        <v>0.13469856459330143</v>
      </c>
    </row>
    <row r="440" spans="1:6" ht="12.75">
      <c r="A440" s="32" t="s">
        <v>183</v>
      </c>
      <c r="B440" s="33" t="s">
        <v>184</v>
      </c>
      <c r="C440" s="34">
        <v>3679000</v>
      </c>
      <c r="D440" s="34">
        <v>418000</v>
      </c>
      <c r="E440" s="34">
        <f>E441+E445+E449</f>
        <v>56304</v>
      </c>
      <c r="F440" s="36">
        <f t="shared" si="7"/>
        <v>0.13469856459330143</v>
      </c>
    </row>
    <row r="441" spans="1:6" ht="25.5">
      <c r="A441" s="32" t="s">
        <v>201</v>
      </c>
      <c r="B441" s="33" t="s">
        <v>202</v>
      </c>
      <c r="C441" s="34">
        <v>1934000</v>
      </c>
      <c r="D441" s="34">
        <v>203000</v>
      </c>
      <c r="E441" s="34">
        <f>E442</f>
        <v>0</v>
      </c>
      <c r="F441" s="36">
        <f t="shared" si="7"/>
        <v>0</v>
      </c>
    </row>
    <row r="442" spans="1:6" ht="25.5">
      <c r="A442" s="32" t="s">
        <v>203</v>
      </c>
      <c r="B442" s="33" t="s">
        <v>204</v>
      </c>
      <c r="C442" s="34">
        <v>1934000</v>
      </c>
      <c r="D442" s="34">
        <v>203000</v>
      </c>
      <c r="E442" s="34">
        <f>E443+E444</f>
        <v>0</v>
      </c>
      <c r="F442" s="36">
        <f t="shared" si="7"/>
        <v>0</v>
      </c>
    </row>
    <row r="443" spans="1:6" ht="12.75">
      <c r="A443" s="32" t="s">
        <v>205</v>
      </c>
      <c r="B443" s="33" t="s">
        <v>206</v>
      </c>
      <c r="C443" s="34">
        <v>730000</v>
      </c>
      <c r="D443" s="34">
        <v>41000</v>
      </c>
      <c r="E443" s="34">
        <v>0</v>
      </c>
      <c r="F443" s="36">
        <f t="shared" si="7"/>
        <v>0</v>
      </c>
    </row>
    <row r="444" spans="1:6" ht="12.75">
      <c r="A444" s="32" t="s">
        <v>207</v>
      </c>
      <c r="B444" s="33" t="s">
        <v>208</v>
      </c>
      <c r="C444" s="34">
        <v>1204000</v>
      </c>
      <c r="D444" s="34">
        <v>162000</v>
      </c>
      <c r="E444" s="34">
        <v>0</v>
      </c>
      <c r="F444" s="36">
        <f t="shared" si="7"/>
        <v>0</v>
      </c>
    </row>
    <row r="445" spans="1:6" ht="12.75">
      <c r="A445" s="32" t="s">
        <v>215</v>
      </c>
      <c r="B445" s="33" t="s">
        <v>216</v>
      </c>
      <c r="C445" s="34">
        <v>1745000</v>
      </c>
      <c r="D445" s="34">
        <v>215000</v>
      </c>
      <c r="E445" s="34">
        <f>E446</f>
        <v>61304</v>
      </c>
      <c r="F445" s="36">
        <f t="shared" si="7"/>
        <v>0.2851348837209302</v>
      </c>
    </row>
    <row r="446" spans="1:6" ht="12.75">
      <c r="A446" s="32" t="s">
        <v>217</v>
      </c>
      <c r="B446" s="33" t="s">
        <v>218</v>
      </c>
      <c r="C446" s="34">
        <v>1745000</v>
      </c>
      <c r="D446" s="34">
        <v>215000</v>
      </c>
      <c r="E446" s="34">
        <f>E447</f>
        <v>61304</v>
      </c>
      <c r="F446" s="36">
        <f t="shared" si="7"/>
        <v>0.2851348837209302</v>
      </c>
    </row>
    <row r="447" spans="1:6" ht="12.75">
      <c r="A447" s="32" t="s">
        <v>219</v>
      </c>
      <c r="B447" s="33" t="s">
        <v>220</v>
      </c>
      <c r="C447" s="34">
        <v>1745000</v>
      </c>
      <c r="D447" s="34">
        <v>215000</v>
      </c>
      <c r="E447" s="34">
        <f>E448</f>
        <v>61304</v>
      </c>
      <c r="F447" s="36">
        <f t="shared" si="7"/>
        <v>0.2851348837209302</v>
      </c>
    </row>
    <row r="448" spans="1:6" ht="12.75">
      <c r="A448" s="32" t="s">
        <v>225</v>
      </c>
      <c r="B448" s="33" t="s">
        <v>226</v>
      </c>
      <c r="C448" s="34">
        <v>1745000</v>
      </c>
      <c r="D448" s="34">
        <v>215000</v>
      </c>
      <c r="E448" s="34">
        <v>61304</v>
      </c>
      <c r="F448" s="36">
        <f t="shared" si="7"/>
        <v>0.2851348837209302</v>
      </c>
    </row>
    <row r="449" spans="1:6" ht="25.5">
      <c r="A449" s="32" t="s">
        <v>227</v>
      </c>
      <c r="B449" s="33" t="s">
        <v>228</v>
      </c>
      <c r="C449" s="34">
        <v>0</v>
      </c>
      <c r="D449" s="34">
        <v>0</v>
      </c>
      <c r="E449" s="34">
        <f>E450</f>
        <v>-5000</v>
      </c>
      <c r="F449" s="36"/>
    </row>
    <row r="450" spans="1:6" ht="12.75">
      <c r="A450" s="32" t="s">
        <v>229</v>
      </c>
      <c r="B450" s="33" t="s">
        <v>230</v>
      </c>
      <c r="C450" s="34">
        <v>0</v>
      </c>
      <c r="D450" s="34">
        <v>0</v>
      </c>
      <c r="E450" s="34">
        <f>E451</f>
        <v>-5000</v>
      </c>
      <c r="F450" s="36"/>
    </row>
    <row r="451" spans="1:6" ht="25.5">
      <c r="A451" s="32" t="s">
        <v>231</v>
      </c>
      <c r="B451" s="33" t="s">
        <v>232</v>
      </c>
      <c r="C451" s="34">
        <v>0</v>
      </c>
      <c r="D451" s="34">
        <v>0</v>
      </c>
      <c r="E451" s="34">
        <v>-5000</v>
      </c>
      <c r="F451" s="36"/>
    </row>
    <row r="452" spans="1:6" ht="12.75">
      <c r="A452" s="32" t="s">
        <v>257</v>
      </c>
      <c r="B452" s="33" t="s">
        <v>258</v>
      </c>
      <c r="C452" s="34">
        <v>52962000</v>
      </c>
      <c r="D452" s="34">
        <v>15395000</v>
      </c>
      <c r="E452" s="34">
        <f>E453</f>
        <v>119301</v>
      </c>
      <c r="F452" s="36">
        <f t="shared" si="7"/>
        <v>0.007749334199415395</v>
      </c>
    </row>
    <row r="453" spans="1:6" ht="12.75">
      <c r="A453" s="32" t="s">
        <v>279</v>
      </c>
      <c r="B453" s="33" t="s">
        <v>260</v>
      </c>
      <c r="C453" s="34">
        <v>52962000</v>
      </c>
      <c r="D453" s="34">
        <v>15395000</v>
      </c>
      <c r="E453" s="34">
        <f>E454</f>
        <v>119301</v>
      </c>
      <c r="F453" s="36">
        <f t="shared" si="7"/>
        <v>0.007749334199415395</v>
      </c>
    </row>
    <row r="454" spans="1:6" ht="12.75">
      <c r="A454" s="32" t="s">
        <v>183</v>
      </c>
      <c r="B454" s="33" t="s">
        <v>184</v>
      </c>
      <c r="C454" s="34">
        <v>52962000</v>
      </c>
      <c r="D454" s="34">
        <v>15395000</v>
      </c>
      <c r="E454" s="34">
        <f>E455+E458+E463+E468</f>
        <v>119301</v>
      </c>
      <c r="F454" s="36">
        <f t="shared" si="7"/>
        <v>0.007749334199415395</v>
      </c>
    </row>
    <row r="455" spans="1:6" ht="12.75">
      <c r="A455" s="32" t="s">
        <v>193</v>
      </c>
      <c r="B455" s="33" t="s">
        <v>194</v>
      </c>
      <c r="C455" s="34">
        <v>4891000</v>
      </c>
      <c r="D455" s="34">
        <v>1000000</v>
      </c>
      <c r="E455" s="34">
        <f>E456</f>
        <v>0</v>
      </c>
      <c r="F455" s="36">
        <f t="shared" si="7"/>
        <v>0</v>
      </c>
    </row>
    <row r="456" spans="1:6" ht="25.5">
      <c r="A456" s="32" t="s">
        <v>195</v>
      </c>
      <c r="B456" s="33" t="s">
        <v>196</v>
      </c>
      <c r="C456" s="34">
        <v>4891000</v>
      </c>
      <c r="D456" s="34">
        <v>1000000</v>
      </c>
      <c r="E456" s="34">
        <f>E457</f>
        <v>0</v>
      </c>
      <c r="F456" s="36">
        <f t="shared" si="7"/>
        <v>0</v>
      </c>
    </row>
    <row r="457" spans="1:6" ht="12.75">
      <c r="A457" s="32" t="s">
        <v>199</v>
      </c>
      <c r="B457" s="33" t="s">
        <v>200</v>
      </c>
      <c r="C457" s="34">
        <v>4891000</v>
      </c>
      <c r="D457" s="34">
        <v>1000000</v>
      </c>
      <c r="E457" s="34">
        <v>0</v>
      </c>
      <c r="F457" s="36">
        <f t="shared" si="7"/>
        <v>0</v>
      </c>
    </row>
    <row r="458" spans="1:6" ht="25.5">
      <c r="A458" s="32" t="s">
        <v>201</v>
      </c>
      <c r="B458" s="33" t="s">
        <v>202</v>
      </c>
      <c r="C458" s="34">
        <v>9192000</v>
      </c>
      <c r="D458" s="34">
        <v>399000</v>
      </c>
      <c r="E458" s="34">
        <f>E459</f>
        <v>0</v>
      </c>
      <c r="F458" s="36">
        <f t="shared" si="7"/>
        <v>0</v>
      </c>
    </row>
    <row r="459" spans="1:6" ht="25.5">
      <c r="A459" s="32" t="s">
        <v>203</v>
      </c>
      <c r="B459" s="33" t="s">
        <v>204</v>
      </c>
      <c r="C459" s="34">
        <v>9192000</v>
      </c>
      <c r="D459" s="34">
        <v>399000</v>
      </c>
      <c r="E459" s="34">
        <f>E460+E461+E462</f>
        <v>0</v>
      </c>
      <c r="F459" s="36">
        <f aca="true" t="shared" si="8" ref="F459:F467">E459/D459</f>
        <v>0</v>
      </c>
    </row>
    <row r="460" spans="1:6" ht="12.75">
      <c r="A460" s="32" t="s">
        <v>205</v>
      </c>
      <c r="B460" s="33" t="s">
        <v>206</v>
      </c>
      <c r="C460" s="34">
        <v>1330000</v>
      </c>
      <c r="D460" s="34">
        <v>42000</v>
      </c>
      <c r="E460" s="34">
        <v>0</v>
      </c>
      <c r="F460" s="36">
        <f t="shared" si="8"/>
        <v>0</v>
      </c>
    </row>
    <row r="461" spans="1:6" ht="12.75">
      <c r="A461" s="32" t="s">
        <v>207</v>
      </c>
      <c r="B461" s="33" t="s">
        <v>208</v>
      </c>
      <c r="C461" s="34">
        <v>3074000</v>
      </c>
      <c r="D461" s="34">
        <v>96000</v>
      </c>
      <c r="E461" s="34">
        <v>0</v>
      </c>
      <c r="F461" s="36">
        <f t="shared" si="8"/>
        <v>0</v>
      </c>
    </row>
    <row r="462" spans="1:6" ht="12.75">
      <c r="A462" s="32" t="s">
        <v>209</v>
      </c>
      <c r="B462" s="33" t="s">
        <v>210</v>
      </c>
      <c r="C462" s="34">
        <v>4788000</v>
      </c>
      <c r="D462" s="34">
        <v>261000</v>
      </c>
      <c r="E462" s="34">
        <v>0</v>
      </c>
      <c r="F462" s="36">
        <f t="shared" si="8"/>
        <v>0</v>
      </c>
    </row>
    <row r="463" spans="1:6" ht="12.75">
      <c r="A463" s="32" t="s">
        <v>215</v>
      </c>
      <c r="B463" s="33" t="s">
        <v>216</v>
      </c>
      <c r="C463" s="34">
        <v>38879000</v>
      </c>
      <c r="D463" s="34">
        <v>13996000</v>
      </c>
      <c r="E463" s="34">
        <f>E464</f>
        <v>190953</v>
      </c>
      <c r="F463" s="36">
        <f t="shared" si="8"/>
        <v>0.013643398113746786</v>
      </c>
    </row>
    <row r="464" spans="1:6" ht="12.75">
      <c r="A464" s="32" t="s">
        <v>217</v>
      </c>
      <c r="B464" s="33" t="s">
        <v>218</v>
      </c>
      <c r="C464" s="34">
        <v>38879000</v>
      </c>
      <c r="D464" s="34">
        <v>13996000</v>
      </c>
      <c r="E464" s="34">
        <f>E465</f>
        <v>190953</v>
      </c>
      <c r="F464" s="36">
        <f t="shared" si="8"/>
        <v>0.013643398113746786</v>
      </c>
    </row>
    <row r="465" spans="1:6" ht="12.75">
      <c r="A465" s="32" t="s">
        <v>219</v>
      </c>
      <c r="B465" s="33" t="s">
        <v>220</v>
      </c>
      <c r="C465" s="34">
        <v>38879000</v>
      </c>
      <c r="D465" s="34">
        <v>13996000</v>
      </c>
      <c r="E465" s="34">
        <f>E466+E467</f>
        <v>190953</v>
      </c>
      <c r="F465" s="36">
        <f t="shared" si="8"/>
        <v>0.013643398113746786</v>
      </c>
    </row>
    <row r="466" spans="1:6" ht="12.75">
      <c r="A466" s="32" t="s">
        <v>223</v>
      </c>
      <c r="B466" s="33" t="s">
        <v>224</v>
      </c>
      <c r="C466" s="34">
        <v>3234000</v>
      </c>
      <c r="D466" s="34">
        <v>3234000</v>
      </c>
      <c r="E466" s="34">
        <v>157198</v>
      </c>
      <c r="F466" s="36">
        <f t="shared" si="8"/>
        <v>0.04860791589363018</v>
      </c>
    </row>
    <row r="467" spans="1:6" ht="12.75">
      <c r="A467" s="32" t="s">
        <v>225</v>
      </c>
      <c r="B467" s="33" t="s">
        <v>226</v>
      </c>
      <c r="C467" s="34">
        <v>35645000</v>
      </c>
      <c r="D467" s="34">
        <v>10762000</v>
      </c>
      <c r="E467" s="34">
        <v>33755</v>
      </c>
      <c r="F467" s="36">
        <f t="shared" si="8"/>
        <v>0.003136498792046088</v>
      </c>
    </row>
    <row r="468" spans="1:6" ht="25.5">
      <c r="A468" s="32" t="s">
        <v>227</v>
      </c>
      <c r="B468" s="33" t="s">
        <v>228</v>
      </c>
      <c r="C468" s="34">
        <v>0</v>
      </c>
      <c r="D468" s="34">
        <v>0</v>
      </c>
      <c r="E468" s="34">
        <f>E469</f>
        <v>-71652</v>
      </c>
      <c r="F468" s="36"/>
    </row>
    <row r="469" spans="1:6" ht="12.75">
      <c r="A469" s="32" t="s">
        <v>229</v>
      </c>
      <c r="B469" s="33" t="s">
        <v>230</v>
      </c>
      <c r="C469" s="34">
        <v>0</v>
      </c>
      <c r="D469" s="34">
        <v>0</v>
      </c>
      <c r="E469" s="34">
        <f>E470</f>
        <v>-71652</v>
      </c>
      <c r="F469" s="36"/>
    </row>
    <row r="470" spans="1:6" ht="25.5">
      <c r="A470" s="32" t="s">
        <v>231</v>
      </c>
      <c r="B470" s="33" t="s">
        <v>232</v>
      </c>
      <c r="C470" s="34">
        <v>0</v>
      </c>
      <c r="D470" s="34">
        <v>0</v>
      </c>
      <c r="E470" s="34">
        <v>-71652</v>
      </c>
      <c r="F470" s="36"/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4.57421875" style="26" customWidth="1"/>
    <col min="2" max="2" width="10.7109375" style="27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16384" width="9.140625" style="2" customWidth="1"/>
  </cols>
  <sheetData>
    <row r="1" spans="1:6" s="1" customFormat="1" ht="12.75">
      <c r="A1" s="6" t="s">
        <v>2</v>
      </c>
      <c r="B1" s="7"/>
      <c r="F1" s="3" t="s">
        <v>19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39" t="s">
        <v>281</v>
      </c>
      <c r="B4" s="39"/>
      <c r="C4" s="39"/>
      <c r="D4" s="39"/>
      <c r="E4" s="39"/>
      <c r="F4" s="39"/>
    </row>
    <row r="5" spans="1:6" s="1" customFormat="1" ht="12.75">
      <c r="A5" s="38" t="s">
        <v>17</v>
      </c>
      <c r="B5" s="38"/>
      <c r="C5" s="38"/>
      <c r="D5" s="38"/>
      <c r="E5" s="38"/>
      <c r="F5" s="38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13</v>
      </c>
      <c r="D7" s="12" t="s">
        <v>14</v>
      </c>
      <c r="E7" s="12" t="s">
        <v>5</v>
      </c>
      <c r="F7" s="12" t="s">
        <v>15</v>
      </c>
    </row>
    <row r="8" spans="1:6" ht="12.75">
      <c r="A8" s="35"/>
      <c r="B8" s="35"/>
      <c r="C8" s="12">
        <v>1</v>
      </c>
      <c r="D8" s="12">
        <v>2</v>
      </c>
      <c r="E8" s="12">
        <v>3</v>
      </c>
      <c r="F8" s="12">
        <v>4</v>
      </c>
    </row>
    <row r="9" spans="1:6" ht="12.75">
      <c r="A9" s="32" t="s">
        <v>263</v>
      </c>
      <c r="B9" s="33" t="s">
        <v>22</v>
      </c>
      <c r="C9" s="34">
        <v>271524000</v>
      </c>
      <c r="D9" s="34">
        <v>79839875</v>
      </c>
      <c r="E9" s="34">
        <f>E15+E19+E22+E27+E31+E34+E36+E41</f>
        <v>50672753</v>
      </c>
      <c r="F9" s="36">
        <f aca="true" t="shared" si="0" ref="F9:F72">E9/D9</f>
        <v>0.6346797637145599</v>
      </c>
    </row>
    <row r="10" spans="1:8" ht="12.75">
      <c r="A10" s="32" t="s">
        <v>264</v>
      </c>
      <c r="B10" s="33" t="s">
        <v>24</v>
      </c>
      <c r="C10" s="34">
        <v>136262000</v>
      </c>
      <c r="D10" s="34">
        <v>60163875</v>
      </c>
      <c r="E10" s="34">
        <f>E11-E19</f>
        <v>23505270</v>
      </c>
      <c r="F10" s="36">
        <f t="shared" si="0"/>
        <v>0.3906874349433111</v>
      </c>
      <c r="H10" s="37"/>
    </row>
    <row r="11" spans="1:6" ht="12.75">
      <c r="A11" s="32" t="s">
        <v>25</v>
      </c>
      <c r="B11" s="33" t="s">
        <v>26</v>
      </c>
      <c r="C11" s="34">
        <v>212601000</v>
      </c>
      <c r="D11" s="34">
        <v>79403875</v>
      </c>
      <c r="E11" s="34">
        <f>E12+E25</f>
        <v>42745270</v>
      </c>
      <c r="F11" s="36">
        <f t="shared" si="0"/>
        <v>0.5383272541799755</v>
      </c>
    </row>
    <row r="12" spans="1:6" ht="12.75">
      <c r="A12" s="32" t="s">
        <v>27</v>
      </c>
      <c r="B12" s="33" t="s">
        <v>28</v>
      </c>
      <c r="C12" s="34">
        <v>157893000</v>
      </c>
      <c r="D12" s="34">
        <v>40875000</v>
      </c>
      <c r="E12" s="34">
        <f>E13+E18</f>
        <v>42630743</v>
      </c>
      <c r="F12" s="36">
        <f t="shared" si="0"/>
        <v>1.0429539571865443</v>
      </c>
    </row>
    <row r="13" spans="1:6" ht="12.75">
      <c r="A13" s="32" t="s">
        <v>29</v>
      </c>
      <c r="B13" s="33" t="s">
        <v>30</v>
      </c>
      <c r="C13" s="34">
        <v>79554000</v>
      </c>
      <c r="D13" s="34">
        <v>21135000</v>
      </c>
      <c r="E13" s="34">
        <f>E14</f>
        <v>22318266</v>
      </c>
      <c r="F13" s="36">
        <f t="shared" si="0"/>
        <v>1.0559860894251243</v>
      </c>
    </row>
    <row r="14" spans="1:6" ht="25.5">
      <c r="A14" s="32" t="s">
        <v>31</v>
      </c>
      <c r="B14" s="33" t="s">
        <v>32</v>
      </c>
      <c r="C14" s="34">
        <v>79554000</v>
      </c>
      <c r="D14" s="34">
        <v>21135000</v>
      </c>
      <c r="E14" s="34">
        <f>E15</f>
        <v>22318266</v>
      </c>
      <c r="F14" s="36">
        <f t="shared" si="0"/>
        <v>1.0559860894251243</v>
      </c>
    </row>
    <row r="15" spans="1:6" ht="12.75">
      <c r="A15" s="32" t="s">
        <v>33</v>
      </c>
      <c r="B15" s="33" t="s">
        <v>34</v>
      </c>
      <c r="C15" s="34">
        <v>79554000</v>
      </c>
      <c r="D15" s="34">
        <v>21135000</v>
      </c>
      <c r="E15" s="34">
        <f>E16+E17</f>
        <v>22318266</v>
      </c>
      <c r="F15" s="36">
        <f t="shared" si="0"/>
        <v>1.0559860894251243</v>
      </c>
    </row>
    <row r="16" spans="1:6" ht="12.75">
      <c r="A16" s="32" t="s">
        <v>0</v>
      </c>
      <c r="B16" s="33" t="s">
        <v>35</v>
      </c>
      <c r="C16" s="34">
        <v>54770000</v>
      </c>
      <c r="D16" s="34">
        <v>13700000</v>
      </c>
      <c r="E16" s="34">
        <v>14794031</v>
      </c>
      <c r="F16" s="36">
        <f t="shared" si="0"/>
        <v>1.0798562773722629</v>
      </c>
    </row>
    <row r="17" spans="1:6" ht="25.5">
      <c r="A17" s="32" t="s">
        <v>36</v>
      </c>
      <c r="B17" s="33" t="s">
        <v>37</v>
      </c>
      <c r="C17" s="34">
        <v>24784000</v>
      </c>
      <c r="D17" s="34">
        <v>7435000</v>
      </c>
      <c r="E17" s="34">
        <v>7524235</v>
      </c>
      <c r="F17" s="36">
        <f t="shared" si="0"/>
        <v>1.012002017484869</v>
      </c>
    </row>
    <row r="18" spans="1:6" ht="12.75">
      <c r="A18" s="32" t="s">
        <v>38</v>
      </c>
      <c r="B18" s="33" t="s">
        <v>39</v>
      </c>
      <c r="C18" s="34">
        <v>78339000</v>
      </c>
      <c r="D18" s="34">
        <v>19740000</v>
      </c>
      <c r="E18" s="34">
        <f>E19+E22</f>
        <v>20312477</v>
      </c>
      <c r="F18" s="36">
        <f t="shared" si="0"/>
        <v>1.0290008611955421</v>
      </c>
    </row>
    <row r="19" spans="1:6" ht="12.75">
      <c r="A19" s="32" t="s">
        <v>40</v>
      </c>
      <c r="B19" s="33" t="s">
        <v>41</v>
      </c>
      <c r="C19" s="34">
        <v>76339000</v>
      </c>
      <c r="D19" s="34">
        <v>19240000</v>
      </c>
      <c r="E19" s="34">
        <f>E20+E21</f>
        <v>19240000</v>
      </c>
      <c r="F19" s="36">
        <f t="shared" si="0"/>
        <v>1</v>
      </c>
    </row>
    <row r="20" spans="1:6" ht="25.5">
      <c r="A20" s="32" t="s">
        <v>42</v>
      </c>
      <c r="B20" s="33" t="s">
        <v>43</v>
      </c>
      <c r="C20" s="34">
        <v>73247000</v>
      </c>
      <c r="D20" s="34">
        <v>18312000</v>
      </c>
      <c r="E20" s="34">
        <v>18312000</v>
      </c>
      <c r="F20" s="36">
        <f t="shared" si="0"/>
        <v>1</v>
      </c>
    </row>
    <row r="21" spans="1:6" ht="12.75">
      <c r="A21" s="32" t="s">
        <v>44</v>
      </c>
      <c r="B21" s="33" t="s">
        <v>45</v>
      </c>
      <c r="C21" s="34">
        <v>3092000</v>
      </c>
      <c r="D21" s="34">
        <v>928000</v>
      </c>
      <c r="E21" s="34">
        <v>928000</v>
      </c>
      <c r="F21" s="36">
        <f t="shared" si="0"/>
        <v>1</v>
      </c>
    </row>
    <row r="22" spans="1:6" ht="25.5">
      <c r="A22" s="32" t="s">
        <v>46</v>
      </c>
      <c r="B22" s="33" t="s">
        <v>47</v>
      </c>
      <c r="C22" s="34">
        <v>2000000</v>
      </c>
      <c r="D22" s="34">
        <v>500000</v>
      </c>
      <c r="E22" s="34">
        <f>E23+E24</f>
        <v>1072477</v>
      </c>
      <c r="F22" s="36">
        <f t="shared" si="0"/>
        <v>2.144954</v>
      </c>
    </row>
    <row r="23" spans="1:6" ht="12.75">
      <c r="A23" s="32" t="s">
        <v>8</v>
      </c>
      <c r="B23" s="33" t="s">
        <v>48</v>
      </c>
      <c r="C23" s="34">
        <v>0</v>
      </c>
      <c r="D23" s="34">
        <v>0</v>
      </c>
      <c r="E23" s="34">
        <v>146807</v>
      </c>
      <c r="F23" s="36"/>
    </row>
    <row r="24" spans="1:6" ht="25.5">
      <c r="A24" s="32" t="s">
        <v>9</v>
      </c>
      <c r="B24" s="33" t="s">
        <v>49</v>
      </c>
      <c r="C24" s="34">
        <v>2000000</v>
      </c>
      <c r="D24" s="34">
        <v>500000</v>
      </c>
      <c r="E24" s="34">
        <v>925670</v>
      </c>
      <c r="F24" s="36">
        <f t="shared" si="0"/>
        <v>1.85134</v>
      </c>
    </row>
    <row r="25" spans="1:6" ht="12.75">
      <c r="A25" s="32" t="s">
        <v>50</v>
      </c>
      <c r="B25" s="33" t="s">
        <v>51</v>
      </c>
      <c r="C25" s="34">
        <v>54708000</v>
      </c>
      <c r="D25" s="34">
        <v>38528875</v>
      </c>
      <c r="E25" s="34">
        <f>E26</f>
        <v>114527</v>
      </c>
      <c r="F25" s="36">
        <f t="shared" si="0"/>
        <v>0.0029724978993027956</v>
      </c>
    </row>
    <row r="26" spans="1:6" ht="12.75">
      <c r="A26" s="32" t="s">
        <v>52</v>
      </c>
      <c r="B26" s="33" t="s">
        <v>53</v>
      </c>
      <c r="C26" s="34">
        <v>400000</v>
      </c>
      <c r="D26" s="34">
        <v>100000</v>
      </c>
      <c r="E26" s="34">
        <f>E27</f>
        <v>114527</v>
      </c>
      <c r="F26" s="36">
        <f t="shared" si="0"/>
        <v>1.14527</v>
      </c>
    </row>
    <row r="27" spans="1:6" ht="12.75">
      <c r="A27" s="32" t="s">
        <v>54</v>
      </c>
      <c r="B27" s="33" t="s">
        <v>55</v>
      </c>
      <c r="C27" s="34">
        <v>400000</v>
      </c>
      <c r="D27" s="34">
        <v>100000</v>
      </c>
      <c r="E27" s="34">
        <f>E28</f>
        <v>114527</v>
      </c>
      <c r="F27" s="36">
        <f t="shared" si="0"/>
        <v>1.14527</v>
      </c>
    </row>
    <row r="28" spans="1:6" ht="12.75">
      <c r="A28" s="32" t="s">
        <v>56</v>
      </c>
      <c r="B28" s="33" t="s">
        <v>57</v>
      </c>
      <c r="C28" s="34">
        <v>400000</v>
      </c>
      <c r="D28" s="34">
        <v>100000</v>
      </c>
      <c r="E28" s="34">
        <f>E29</f>
        <v>114527</v>
      </c>
      <c r="F28" s="36">
        <f t="shared" si="0"/>
        <v>1.14527</v>
      </c>
    </row>
    <row r="29" spans="1:6" ht="12.75">
      <c r="A29" s="32" t="s">
        <v>58</v>
      </c>
      <c r="B29" s="33" t="s">
        <v>59</v>
      </c>
      <c r="C29" s="34">
        <v>400000</v>
      </c>
      <c r="D29" s="34">
        <v>100000</v>
      </c>
      <c r="E29" s="34">
        <v>114527</v>
      </c>
      <c r="F29" s="36">
        <f t="shared" si="0"/>
        <v>1.14527</v>
      </c>
    </row>
    <row r="30" spans="1:6" ht="12.75">
      <c r="A30" s="32" t="s">
        <v>60</v>
      </c>
      <c r="B30" s="33" t="s">
        <v>61</v>
      </c>
      <c r="C30" s="34">
        <v>54308000</v>
      </c>
      <c r="D30" s="34">
        <v>38428875</v>
      </c>
      <c r="E30" s="34">
        <f>E31+E34</f>
        <v>492713</v>
      </c>
      <c r="F30" s="36">
        <f t="shared" si="0"/>
        <v>0.01282142659653711</v>
      </c>
    </row>
    <row r="31" spans="1:6" ht="12.75">
      <c r="A31" s="32" t="s">
        <v>62</v>
      </c>
      <c r="B31" s="33" t="s">
        <v>63</v>
      </c>
      <c r="C31" s="34">
        <v>0</v>
      </c>
      <c r="D31" s="34">
        <v>0</v>
      </c>
      <c r="E31" s="34">
        <f>E32</f>
        <v>15937</v>
      </c>
      <c r="F31" s="36"/>
    </row>
    <row r="32" spans="1:6" ht="25.5">
      <c r="A32" s="32" t="s">
        <v>64</v>
      </c>
      <c r="B32" s="33" t="s">
        <v>65</v>
      </c>
      <c r="C32" s="34">
        <v>0</v>
      </c>
      <c r="D32" s="34">
        <v>0</v>
      </c>
      <c r="E32" s="34">
        <f>E33</f>
        <v>15937</v>
      </c>
      <c r="F32" s="36"/>
    </row>
    <row r="33" spans="1:6" ht="12.75">
      <c r="A33" s="32" t="s">
        <v>66</v>
      </c>
      <c r="B33" s="33" t="s">
        <v>67</v>
      </c>
      <c r="C33" s="34">
        <v>0</v>
      </c>
      <c r="D33" s="34">
        <v>0</v>
      </c>
      <c r="E33" s="34">
        <v>15937</v>
      </c>
      <c r="F33" s="36"/>
    </row>
    <row r="34" spans="1:6" ht="12.75">
      <c r="A34" s="32" t="s">
        <v>265</v>
      </c>
      <c r="B34" s="33" t="s">
        <v>69</v>
      </c>
      <c r="C34" s="34">
        <v>54308000</v>
      </c>
      <c r="D34" s="34">
        <v>38428875</v>
      </c>
      <c r="E34" s="34">
        <f>E35</f>
        <v>476776</v>
      </c>
      <c r="F34" s="36">
        <f t="shared" si="0"/>
        <v>0.01240671240050613</v>
      </c>
    </row>
    <row r="35" spans="1:6" ht="12.75">
      <c r="A35" s="32" t="s">
        <v>10</v>
      </c>
      <c r="B35" s="33" t="s">
        <v>70</v>
      </c>
      <c r="C35" s="34">
        <v>54308000</v>
      </c>
      <c r="D35" s="34">
        <v>38428875</v>
      </c>
      <c r="E35" s="34">
        <v>476776</v>
      </c>
      <c r="F35" s="36">
        <f t="shared" si="0"/>
        <v>0.01240671240050613</v>
      </c>
    </row>
    <row r="36" spans="1:6" ht="12.75">
      <c r="A36" s="32" t="s">
        <v>266</v>
      </c>
      <c r="B36" s="33" t="s">
        <v>77</v>
      </c>
      <c r="C36" s="34">
        <v>0</v>
      </c>
      <c r="D36" s="34">
        <v>0</v>
      </c>
      <c r="E36" s="34">
        <f>E37</f>
        <v>-7738830</v>
      </c>
      <c r="F36" s="36"/>
    </row>
    <row r="37" spans="1:6" ht="25.5">
      <c r="A37" s="32" t="s">
        <v>78</v>
      </c>
      <c r="B37" s="33" t="s">
        <v>79</v>
      </c>
      <c r="C37" s="34">
        <v>0</v>
      </c>
      <c r="D37" s="34">
        <v>0</v>
      </c>
      <c r="E37" s="34">
        <f>E38</f>
        <v>-7738830</v>
      </c>
      <c r="F37" s="36"/>
    </row>
    <row r="38" spans="1:6" ht="25.5">
      <c r="A38" s="32" t="s">
        <v>78</v>
      </c>
      <c r="B38" s="33" t="s">
        <v>80</v>
      </c>
      <c r="C38" s="34">
        <v>0</v>
      </c>
      <c r="D38" s="34">
        <v>0</v>
      </c>
      <c r="E38" s="34">
        <v>-7738830</v>
      </c>
      <c r="F38" s="36"/>
    </row>
    <row r="39" spans="1:6" ht="12.75">
      <c r="A39" s="32" t="s">
        <v>81</v>
      </c>
      <c r="B39" s="33" t="s">
        <v>82</v>
      </c>
      <c r="C39" s="34">
        <v>58923000</v>
      </c>
      <c r="D39" s="34">
        <v>436000</v>
      </c>
      <c r="E39" s="34">
        <f>E40</f>
        <v>15173600</v>
      </c>
      <c r="F39" s="36">
        <f t="shared" si="0"/>
        <v>34.80183486238532</v>
      </c>
    </row>
    <row r="40" spans="1:6" ht="12.75">
      <c r="A40" s="32" t="s">
        <v>83</v>
      </c>
      <c r="B40" s="33" t="s">
        <v>84</v>
      </c>
      <c r="C40" s="34">
        <v>58923000</v>
      </c>
      <c r="D40" s="34">
        <v>436000</v>
      </c>
      <c r="E40" s="34">
        <f>E41</f>
        <v>15173600</v>
      </c>
      <c r="F40" s="36">
        <f t="shared" si="0"/>
        <v>34.80183486238532</v>
      </c>
    </row>
    <row r="41" spans="1:6" ht="25.5">
      <c r="A41" s="32" t="s">
        <v>267</v>
      </c>
      <c r="B41" s="33" t="s">
        <v>86</v>
      </c>
      <c r="C41" s="34">
        <v>58923000</v>
      </c>
      <c r="D41" s="34">
        <v>436000</v>
      </c>
      <c r="E41" s="34">
        <f>E42+E43</f>
        <v>15173600</v>
      </c>
      <c r="F41" s="36">
        <f t="shared" si="0"/>
        <v>34.80183486238532</v>
      </c>
    </row>
    <row r="42" spans="1:6" ht="12.75">
      <c r="A42" s="32" t="s">
        <v>12</v>
      </c>
      <c r="B42" s="33" t="s">
        <v>89</v>
      </c>
      <c r="C42" s="34">
        <v>58173000</v>
      </c>
      <c r="D42" s="34">
        <v>0</v>
      </c>
      <c r="E42" s="34">
        <v>15017600</v>
      </c>
      <c r="F42" s="36"/>
    </row>
    <row r="43" spans="1:6" ht="12.75">
      <c r="A43" s="32" t="s">
        <v>90</v>
      </c>
      <c r="B43" s="33" t="s">
        <v>91</v>
      </c>
      <c r="C43" s="34">
        <v>750000</v>
      </c>
      <c r="D43" s="34">
        <v>436000</v>
      </c>
      <c r="E43" s="34">
        <v>156000</v>
      </c>
      <c r="F43" s="36">
        <f t="shared" si="0"/>
        <v>0.3577981651376147</v>
      </c>
    </row>
    <row r="44" spans="1:6" ht="25.5">
      <c r="A44" s="32" t="s">
        <v>268</v>
      </c>
      <c r="B44" s="33" t="s">
        <v>106</v>
      </c>
      <c r="C44" s="34">
        <v>271524000</v>
      </c>
      <c r="D44" s="34">
        <v>79839875</v>
      </c>
      <c r="E44" s="34">
        <f>E45</f>
        <v>40540901</v>
      </c>
      <c r="F44" s="36">
        <f t="shared" si="0"/>
        <v>0.5077776111247669</v>
      </c>
    </row>
    <row r="45" spans="1:6" ht="12.75">
      <c r="A45" s="32" t="s">
        <v>108</v>
      </c>
      <c r="B45" s="33" t="s">
        <v>109</v>
      </c>
      <c r="C45" s="34">
        <v>271524000</v>
      </c>
      <c r="D45" s="34">
        <v>79839875</v>
      </c>
      <c r="E45" s="34">
        <f>E46+E79</f>
        <v>40540901</v>
      </c>
      <c r="F45" s="36">
        <f t="shared" si="0"/>
        <v>0.5077776111247669</v>
      </c>
    </row>
    <row r="46" spans="1:6" ht="12.75">
      <c r="A46" s="32" t="s">
        <v>110</v>
      </c>
      <c r="B46" s="33" t="s">
        <v>111</v>
      </c>
      <c r="C46" s="34">
        <v>266414000</v>
      </c>
      <c r="D46" s="34">
        <v>79837875</v>
      </c>
      <c r="E46" s="34">
        <f>E47+E48+E49+E54+E56+E62+E65+E69</f>
        <v>40642617</v>
      </c>
      <c r="F46" s="36">
        <f t="shared" si="0"/>
        <v>0.5090643632486461</v>
      </c>
    </row>
    <row r="47" spans="1:6" ht="12.75">
      <c r="A47" s="32" t="s">
        <v>112</v>
      </c>
      <c r="B47" s="33" t="s">
        <v>113</v>
      </c>
      <c r="C47" s="34">
        <v>49315000</v>
      </c>
      <c r="D47" s="34">
        <v>16492800</v>
      </c>
      <c r="E47" s="34">
        <f>E145+E129+E111+E94+E86</f>
        <v>8601790</v>
      </c>
      <c r="F47" s="36">
        <f t="shared" si="0"/>
        <v>0.52154819072565</v>
      </c>
    </row>
    <row r="48" spans="1:6" ht="25.5">
      <c r="A48" s="32" t="s">
        <v>114</v>
      </c>
      <c r="B48" s="33" t="s">
        <v>115</v>
      </c>
      <c r="C48" s="34">
        <v>90779000</v>
      </c>
      <c r="D48" s="34">
        <v>25118675</v>
      </c>
      <c r="E48" s="34">
        <f>E190+E177+E163+E146+E130+E112+E106+E95+E87</f>
        <v>6382002</v>
      </c>
      <c r="F48" s="36">
        <f t="shared" si="0"/>
        <v>0.2540739907658346</v>
      </c>
    </row>
    <row r="49" spans="1:6" ht="12.75">
      <c r="A49" s="32" t="s">
        <v>116</v>
      </c>
      <c r="B49" s="33" t="s">
        <v>117</v>
      </c>
      <c r="C49" s="34">
        <v>2621000</v>
      </c>
      <c r="D49" s="34">
        <v>0</v>
      </c>
      <c r="E49" s="34">
        <v>0</v>
      </c>
      <c r="F49" s="36"/>
    </row>
    <row r="50" spans="1:6" ht="12.75">
      <c r="A50" s="32" t="s">
        <v>118</v>
      </c>
      <c r="B50" s="33" t="s">
        <v>119</v>
      </c>
      <c r="C50" s="34">
        <v>2046000</v>
      </c>
      <c r="D50" s="34">
        <v>0</v>
      </c>
      <c r="E50" s="34">
        <v>0</v>
      </c>
      <c r="F50" s="36"/>
    </row>
    <row r="51" spans="1:6" ht="12.75">
      <c r="A51" s="32" t="s">
        <v>120</v>
      </c>
      <c r="B51" s="33" t="s">
        <v>121</v>
      </c>
      <c r="C51" s="34">
        <v>2046000</v>
      </c>
      <c r="D51" s="34">
        <v>0</v>
      </c>
      <c r="E51" s="34">
        <v>0</v>
      </c>
      <c r="F51" s="36"/>
    </row>
    <row r="52" spans="1:6" ht="12.75">
      <c r="A52" s="32" t="s">
        <v>122</v>
      </c>
      <c r="B52" s="33" t="s">
        <v>55</v>
      </c>
      <c r="C52" s="34">
        <v>575000</v>
      </c>
      <c r="D52" s="34">
        <v>0</v>
      </c>
      <c r="E52" s="34">
        <v>0</v>
      </c>
      <c r="F52" s="36"/>
    </row>
    <row r="53" spans="1:6" ht="12.75">
      <c r="A53" s="32" t="s">
        <v>123</v>
      </c>
      <c r="B53" s="33" t="s">
        <v>124</v>
      </c>
      <c r="C53" s="34">
        <v>575000</v>
      </c>
      <c r="D53" s="34">
        <v>0</v>
      </c>
      <c r="E53" s="34">
        <v>0</v>
      </c>
      <c r="F53" s="36"/>
    </row>
    <row r="54" spans="1:6" ht="12.75">
      <c r="A54" s="32" t="s">
        <v>125</v>
      </c>
      <c r="B54" s="33" t="s">
        <v>126</v>
      </c>
      <c r="C54" s="34">
        <v>11827000</v>
      </c>
      <c r="D54" s="34">
        <v>0</v>
      </c>
      <c r="E54" s="34">
        <f>E55</f>
        <v>0</v>
      </c>
      <c r="F54" s="36"/>
    </row>
    <row r="55" spans="1:6" ht="12.75">
      <c r="A55" s="32" t="s">
        <v>127</v>
      </c>
      <c r="B55" s="33" t="s">
        <v>128</v>
      </c>
      <c r="C55" s="34">
        <v>11827000</v>
      </c>
      <c r="D55" s="34">
        <v>0</v>
      </c>
      <c r="E55" s="34">
        <v>0</v>
      </c>
      <c r="F55" s="36"/>
    </row>
    <row r="56" spans="1:6" ht="12.75">
      <c r="A56" s="32" t="s">
        <v>129</v>
      </c>
      <c r="B56" s="33" t="s">
        <v>130</v>
      </c>
      <c r="C56" s="34">
        <v>21569000</v>
      </c>
      <c r="D56" s="34">
        <v>7572000</v>
      </c>
      <c r="E56" s="34">
        <f>E57</f>
        <v>5222976</v>
      </c>
      <c r="F56" s="36">
        <f t="shared" si="0"/>
        <v>0.6897749603803487</v>
      </c>
    </row>
    <row r="57" spans="1:6" ht="38.25">
      <c r="A57" s="32" t="s">
        <v>131</v>
      </c>
      <c r="B57" s="33" t="s">
        <v>132</v>
      </c>
      <c r="C57" s="34">
        <v>21569000</v>
      </c>
      <c r="D57" s="34">
        <v>7572000</v>
      </c>
      <c r="E57" s="34">
        <f>E58+E59+E60+E61</f>
        <v>5222976</v>
      </c>
      <c r="F57" s="36">
        <f t="shared" si="0"/>
        <v>0.6897749603803487</v>
      </c>
    </row>
    <row r="58" spans="1:6" ht="12.75">
      <c r="A58" s="32" t="s">
        <v>133</v>
      </c>
      <c r="B58" s="33" t="s">
        <v>134</v>
      </c>
      <c r="C58" s="34">
        <v>19651000</v>
      </c>
      <c r="D58" s="34">
        <v>6183000</v>
      </c>
      <c r="E58" s="34">
        <f>E149+E133+E100</f>
        <v>4737000</v>
      </c>
      <c r="F58" s="36">
        <f t="shared" si="0"/>
        <v>0.7661329451722465</v>
      </c>
    </row>
    <row r="59" spans="1:6" ht="12.75">
      <c r="A59" s="32" t="s">
        <v>135</v>
      </c>
      <c r="B59" s="33" t="s">
        <v>136</v>
      </c>
      <c r="C59" s="34">
        <v>90000</v>
      </c>
      <c r="D59" s="34">
        <v>90000</v>
      </c>
      <c r="E59" s="34">
        <f>E194</f>
        <v>30976</v>
      </c>
      <c r="F59" s="36">
        <f t="shared" si="0"/>
        <v>0.3441777777777778</v>
      </c>
    </row>
    <row r="60" spans="1:6" ht="25.5">
      <c r="A60" s="32" t="s">
        <v>137</v>
      </c>
      <c r="B60" s="33" t="s">
        <v>138</v>
      </c>
      <c r="C60" s="34">
        <v>1100000</v>
      </c>
      <c r="D60" s="34">
        <v>1100000</v>
      </c>
      <c r="E60" s="34">
        <f>E125</f>
        <v>260000</v>
      </c>
      <c r="F60" s="36">
        <f t="shared" si="0"/>
        <v>0.23636363636363636</v>
      </c>
    </row>
    <row r="61" spans="1:6" ht="12.75">
      <c r="A61" s="32" t="s">
        <v>139</v>
      </c>
      <c r="B61" s="33" t="s">
        <v>140</v>
      </c>
      <c r="C61" s="34">
        <v>728000</v>
      </c>
      <c r="D61" s="34">
        <v>199000</v>
      </c>
      <c r="E61" s="34">
        <f>E173</f>
        <v>195000</v>
      </c>
      <c r="F61" s="36">
        <f t="shared" si="0"/>
        <v>0.9798994974874372</v>
      </c>
    </row>
    <row r="62" spans="1:6" ht="12.75">
      <c r="A62" s="32" t="s">
        <v>141</v>
      </c>
      <c r="B62" s="33" t="s">
        <v>142</v>
      </c>
      <c r="C62" s="34">
        <v>5650000</v>
      </c>
      <c r="D62" s="34">
        <v>1130000</v>
      </c>
      <c r="E62" s="34">
        <f>E63</f>
        <v>600000</v>
      </c>
      <c r="F62" s="36">
        <f t="shared" si="0"/>
        <v>0.5309734513274337</v>
      </c>
    </row>
    <row r="63" spans="1:6" ht="12.75">
      <c r="A63" s="32" t="s">
        <v>143</v>
      </c>
      <c r="B63" s="33" t="s">
        <v>144</v>
      </c>
      <c r="C63" s="34">
        <v>5650000</v>
      </c>
      <c r="D63" s="34">
        <v>1130000</v>
      </c>
      <c r="E63" s="34">
        <f>E64</f>
        <v>600000</v>
      </c>
      <c r="F63" s="36">
        <f t="shared" si="0"/>
        <v>0.5309734513274337</v>
      </c>
    </row>
    <row r="64" spans="1:6" ht="12.75">
      <c r="A64" s="32" t="s">
        <v>145</v>
      </c>
      <c r="B64" s="33" t="s">
        <v>146</v>
      </c>
      <c r="C64" s="34">
        <v>5650000</v>
      </c>
      <c r="D64" s="34">
        <v>1130000</v>
      </c>
      <c r="E64" s="34">
        <f>E180</f>
        <v>600000</v>
      </c>
      <c r="F64" s="36">
        <f t="shared" si="0"/>
        <v>0.5309734513274337</v>
      </c>
    </row>
    <row r="65" spans="1:6" ht="12.75">
      <c r="A65" s="32" t="s">
        <v>148</v>
      </c>
      <c r="B65" s="33" t="s">
        <v>149</v>
      </c>
      <c r="C65" s="34">
        <v>75153000</v>
      </c>
      <c r="D65" s="34">
        <v>22024400</v>
      </c>
      <c r="E65" s="34">
        <f>E66</f>
        <v>18269572</v>
      </c>
      <c r="F65" s="36">
        <f t="shared" si="0"/>
        <v>0.829515083271281</v>
      </c>
    </row>
    <row r="66" spans="1:6" ht="12.75">
      <c r="A66" s="32" t="s">
        <v>150</v>
      </c>
      <c r="B66" s="33" t="s">
        <v>151</v>
      </c>
      <c r="C66" s="34">
        <v>75153000</v>
      </c>
      <c r="D66" s="34">
        <v>22024400</v>
      </c>
      <c r="E66" s="34">
        <f>E67+E68</f>
        <v>18269572</v>
      </c>
      <c r="F66" s="36">
        <f t="shared" si="0"/>
        <v>0.829515083271281</v>
      </c>
    </row>
    <row r="67" spans="1:6" ht="12.75">
      <c r="A67" s="32" t="s">
        <v>152</v>
      </c>
      <c r="B67" s="33" t="s">
        <v>153</v>
      </c>
      <c r="C67" s="34">
        <v>58989112</v>
      </c>
      <c r="D67" s="34">
        <v>15552420</v>
      </c>
      <c r="E67" s="34">
        <f>E152</f>
        <v>15285049</v>
      </c>
      <c r="F67" s="36">
        <f t="shared" si="0"/>
        <v>0.9828083989501313</v>
      </c>
    </row>
    <row r="68" spans="1:6" ht="12.75">
      <c r="A68" s="32" t="s">
        <v>154</v>
      </c>
      <c r="B68" s="33" t="s">
        <v>155</v>
      </c>
      <c r="C68" s="34">
        <v>16163888</v>
      </c>
      <c r="D68" s="34">
        <v>6471980</v>
      </c>
      <c r="E68" s="34">
        <f>E153+E115</f>
        <v>2984523</v>
      </c>
      <c r="F68" s="36">
        <f t="shared" si="0"/>
        <v>0.4611452754798377</v>
      </c>
    </row>
    <row r="69" spans="1:6" ht="25.5">
      <c r="A69" s="32" t="s">
        <v>156</v>
      </c>
      <c r="B69" s="33" t="s">
        <v>157</v>
      </c>
      <c r="C69" s="34">
        <v>9500000</v>
      </c>
      <c r="D69" s="34">
        <v>7500000</v>
      </c>
      <c r="E69" s="34">
        <f>E70+E71+E72</f>
        <v>1566277</v>
      </c>
      <c r="F69" s="36">
        <f t="shared" si="0"/>
        <v>0.20883693333333334</v>
      </c>
    </row>
    <row r="70" spans="1:6" ht="12.75">
      <c r="A70" s="32" t="s">
        <v>159</v>
      </c>
      <c r="B70" s="33" t="s">
        <v>160</v>
      </c>
      <c r="C70" s="34">
        <v>2400000</v>
      </c>
      <c r="D70" s="34">
        <v>1000000</v>
      </c>
      <c r="E70" s="34">
        <v>0</v>
      </c>
      <c r="F70" s="36">
        <f t="shared" si="0"/>
        <v>0</v>
      </c>
    </row>
    <row r="71" spans="1:6" ht="12.75">
      <c r="A71" s="32" t="s">
        <v>161</v>
      </c>
      <c r="B71" s="33" t="s">
        <v>162</v>
      </c>
      <c r="C71" s="34">
        <v>600000</v>
      </c>
      <c r="D71" s="34">
        <v>0</v>
      </c>
      <c r="E71" s="34">
        <v>0</v>
      </c>
      <c r="F71" s="36"/>
    </row>
    <row r="72" spans="1:6" ht="12.75">
      <c r="A72" s="32" t="s">
        <v>163</v>
      </c>
      <c r="B72" s="33" t="s">
        <v>164</v>
      </c>
      <c r="C72" s="34">
        <v>6500000</v>
      </c>
      <c r="D72" s="34">
        <v>6500000</v>
      </c>
      <c r="E72" s="34">
        <f>E137</f>
        <v>1566277</v>
      </c>
      <c r="F72" s="36">
        <f t="shared" si="0"/>
        <v>0.2409656923076923</v>
      </c>
    </row>
    <row r="73" spans="1:6" ht="12.75">
      <c r="A73" s="32" t="s">
        <v>165</v>
      </c>
      <c r="B73" s="33" t="s">
        <v>166</v>
      </c>
      <c r="C73" s="34">
        <v>5110000</v>
      </c>
      <c r="D73" s="34">
        <v>2000</v>
      </c>
      <c r="E73" s="34">
        <f>E74</f>
        <v>0</v>
      </c>
      <c r="F73" s="36">
        <f aca="true" t="shared" si="1" ref="F73:F87">E73/D73</f>
        <v>0</v>
      </c>
    </row>
    <row r="74" spans="1:6" ht="12.75">
      <c r="A74" s="32" t="s">
        <v>167</v>
      </c>
      <c r="B74" s="33" t="s">
        <v>168</v>
      </c>
      <c r="C74" s="34">
        <v>5110000</v>
      </c>
      <c r="D74" s="34">
        <v>2000</v>
      </c>
      <c r="E74" s="34">
        <f>E75</f>
        <v>0</v>
      </c>
      <c r="F74" s="36">
        <f t="shared" si="1"/>
        <v>0</v>
      </c>
    </row>
    <row r="75" spans="1:6" ht="12.75">
      <c r="A75" s="32" t="s">
        <v>169</v>
      </c>
      <c r="B75" s="33" t="s">
        <v>170</v>
      </c>
      <c r="C75" s="34">
        <v>962000</v>
      </c>
      <c r="D75" s="34">
        <v>0</v>
      </c>
      <c r="E75" s="34">
        <f>E76</f>
        <v>0</v>
      </c>
      <c r="F75" s="36"/>
    </row>
    <row r="76" spans="1:6" ht="12.75">
      <c r="A76" s="32" t="s">
        <v>171</v>
      </c>
      <c r="B76" s="33" t="s">
        <v>172</v>
      </c>
      <c r="C76" s="34">
        <v>962000</v>
      </c>
      <c r="D76" s="34">
        <v>0</v>
      </c>
      <c r="E76" s="34"/>
      <c r="F76" s="36"/>
    </row>
    <row r="77" spans="1:6" ht="12.75">
      <c r="A77" s="32" t="s">
        <v>173</v>
      </c>
      <c r="B77" s="33" t="s">
        <v>174</v>
      </c>
      <c r="C77" s="34">
        <v>4148000</v>
      </c>
      <c r="D77" s="34">
        <v>2000</v>
      </c>
      <c r="E77" s="34">
        <f>E78</f>
        <v>0</v>
      </c>
      <c r="F77" s="36">
        <f t="shared" si="1"/>
        <v>0</v>
      </c>
    </row>
    <row r="78" spans="1:6" ht="12.75">
      <c r="A78" s="32" t="s">
        <v>175</v>
      </c>
      <c r="B78" s="33" t="s">
        <v>176</v>
      </c>
      <c r="C78" s="34">
        <v>4148000</v>
      </c>
      <c r="D78" s="34">
        <v>2000</v>
      </c>
      <c r="E78" s="34">
        <v>0</v>
      </c>
      <c r="F78" s="36">
        <f t="shared" si="1"/>
        <v>0</v>
      </c>
    </row>
    <row r="79" spans="1:6" ht="25.5">
      <c r="A79" s="32" t="s">
        <v>177</v>
      </c>
      <c r="B79" s="33" t="s">
        <v>178</v>
      </c>
      <c r="C79" s="34">
        <v>0</v>
      </c>
      <c r="D79" s="34">
        <v>0</v>
      </c>
      <c r="E79" s="34">
        <f>E80</f>
        <v>-101716</v>
      </c>
      <c r="F79" s="36"/>
    </row>
    <row r="80" spans="1:6" ht="12.75">
      <c r="A80" s="32" t="s">
        <v>179</v>
      </c>
      <c r="B80" s="33" t="s">
        <v>180</v>
      </c>
      <c r="C80" s="34">
        <v>0</v>
      </c>
      <c r="D80" s="34">
        <v>0</v>
      </c>
      <c r="E80" s="34">
        <f>E81</f>
        <v>-101716</v>
      </c>
      <c r="F80" s="36"/>
    </row>
    <row r="81" spans="1:6" ht="25.5">
      <c r="A81" s="32" t="s">
        <v>181</v>
      </c>
      <c r="B81" s="33" t="s">
        <v>182</v>
      </c>
      <c r="C81" s="34">
        <v>0</v>
      </c>
      <c r="D81" s="34">
        <v>0</v>
      </c>
      <c r="E81" s="34">
        <f>E199+E158+E118+E90</f>
        <v>-101716</v>
      </c>
      <c r="F81" s="36"/>
    </row>
    <row r="82" spans="1:6" ht="12.75">
      <c r="A82" s="32" t="s">
        <v>233</v>
      </c>
      <c r="B82" s="33" t="s">
        <v>234</v>
      </c>
      <c r="C82" s="34">
        <v>30353000</v>
      </c>
      <c r="D82" s="34">
        <v>7034500</v>
      </c>
      <c r="E82" s="34">
        <f>E83+E91+E101</f>
        <v>3716188</v>
      </c>
      <c r="F82" s="36">
        <f t="shared" si="1"/>
        <v>0.5282803326462435</v>
      </c>
    </row>
    <row r="83" spans="1:6" ht="12.75">
      <c r="A83" s="32" t="s">
        <v>235</v>
      </c>
      <c r="B83" s="33" t="s">
        <v>188</v>
      </c>
      <c r="C83" s="34">
        <v>11721000</v>
      </c>
      <c r="D83" s="34">
        <v>5596000</v>
      </c>
      <c r="E83" s="34">
        <f>E84</f>
        <v>2608425</v>
      </c>
      <c r="F83" s="36">
        <f t="shared" si="1"/>
        <v>0.46612312365975694</v>
      </c>
    </row>
    <row r="84" spans="1:6" ht="12.75">
      <c r="A84" s="32" t="s">
        <v>108</v>
      </c>
      <c r="B84" s="33" t="s">
        <v>109</v>
      </c>
      <c r="C84" s="34">
        <v>11721000</v>
      </c>
      <c r="D84" s="34">
        <v>5596000</v>
      </c>
      <c r="E84" s="34">
        <f>E85+E88</f>
        <v>2608425</v>
      </c>
      <c r="F84" s="36">
        <f t="shared" si="1"/>
        <v>0.46612312365975694</v>
      </c>
    </row>
    <row r="85" spans="1:6" ht="12.75">
      <c r="A85" s="32" t="s">
        <v>110</v>
      </c>
      <c r="B85" s="33" t="s">
        <v>111</v>
      </c>
      <c r="C85" s="34">
        <v>11721000</v>
      </c>
      <c r="D85" s="34">
        <v>5596000</v>
      </c>
      <c r="E85" s="34">
        <f>E86+E87</f>
        <v>2612554</v>
      </c>
      <c r="F85" s="36">
        <f t="shared" si="1"/>
        <v>0.466860972122945</v>
      </c>
    </row>
    <row r="86" spans="1:6" ht="12.75">
      <c r="A86" s="32" t="s">
        <v>112</v>
      </c>
      <c r="B86" s="33" t="s">
        <v>113</v>
      </c>
      <c r="C86" s="34">
        <v>5850000</v>
      </c>
      <c r="D86" s="34">
        <v>2382000</v>
      </c>
      <c r="E86" s="34">
        <v>1407987</v>
      </c>
      <c r="F86" s="36">
        <f t="shared" si="1"/>
        <v>0.5910944584382871</v>
      </c>
    </row>
    <row r="87" spans="1:6" ht="25.5">
      <c r="A87" s="32" t="s">
        <v>114</v>
      </c>
      <c r="B87" s="33" t="s">
        <v>115</v>
      </c>
      <c r="C87" s="34">
        <v>5871000</v>
      </c>
      <c r="D87" s="34">
        <v>3214000</v>
      </c>
      <c r="E87" s="34">
        <v>1204567</v>
      </c>
      <c r="F87" s="36">
        <f t="shared" si="1"/>
        <v>0.3747874922215308</v>
      </c>
    </row>
    <row r="88" spans="1:6" ht="25.5">
      <c r="A88" s="32" t="s">
        <v>177</v>
      </c>
      <c r="B88" s="33" t="s">
        <v>178</v>
      </c>
      <c r="C88" s="34">
        <v>0</v>
      </c>
      <c r="D88" s="34">
        <v>0</v>
      </c>
      <c r="E88" s="34">
        <f>E89</f>
        <v>-4129</v>
      </c>
      <c r="F88" s="36"/>
    </row>
    <row r="89" spans="1:6" ht="12.75">
      <c r="A89" s="32" t="s">
        <v>179</v>
      </c>
      <c r="B89" s="33" t="s">
        <v>180</v>
      </c>
      <c r="C89" s="34">
        <v>0</v>
      </c>
      <c r="D89" s="34">
        <v>0</v>
      </c>
      <c r="E89" s="34">
        <f>E90</f>
        <v>-4129</v>
      </c>
      <c r="F89" s="36"/>
    </row>
    <row r="90" spans="1:6" ht="25.5">
      <c r="A90" s="32" t="s">
        <v>181</v>
      </c>
      <c r="B90" s="33" t="s">
        <v>182</v>
      </c>
      <c r="C90" s="34">
        <v>0</v>
      </c>
      <c r="D90" s="34">
        <v>0</v>
      </c>
      <c r="E90" s="34">
        <v>-4129</v>
      </c>
      <c r="F90" s="36"/>
    </row>
    <row r="91" spans="1:6" ht="12.75">
      <c r="A91" s="32" t="s">
        <v>236</v>
      </c>
      <c r="B91" s="33" t="s">
        <v>237</v>
      </c>
      <c r="C91" s="34">
        <v>16011000</v>
      </c>
      <c r="D91" s="34">
        <v>1438500</v>
      </c>
      <c r="E91" s="34">
        <f>E92</f>
        <v>1107763</v>
      </c>
      <c r="F91" s="36">
        <f aca="true" t="shared" si="2" ref="F91:F153">E91/D91</f>
        <v>0.7700820298922488</v>
      </c>
    </row>
    <row r="92" spans="1:6" ht="12.75">
      <c r="A92" s="32" t="s">
        <v>108</v>
      </c>
      <c r="B92" s="33" t="s">
        <v>109</v>
      </c>
      <c r="C92" s="34">
        <v>16011000</v>
      </c>
      <c r="D92" s="34">
        <v>1438500</v>
      </c>
      <c r="E92" s="34">
        <f>E93</f>
        <v>1107763</v>
      </c>
      <c r="F92" s="36">
        <f t="shared" si="2"/>
        <v>0.7700820298922488</v>
      </c>
    </row>
    <row r="93" spans="1:6" ht="12.75">
      <c r="A93" s="32" t="s">
        <v>110</v>
      </c>
      <c r="B93" s="33" t="s">
        <v>111</v>
      </c>
      <c r="C93" s="34">
        <v>16011000</v>
      </c>
      <c r="D93" s="34">
        <v>1438500</v>
      </c>
      <c r="E93" s="34">
        <f>E94+E95+E96+E98</f>
        <v>1107763</v>
      </c>
      <c r="F93" s="36">
        <f t="shared" si="2"/>
        <v>0.7700820298922488</v>
      </c>
    </row>
    <row r="94" spans="1:6" ht="12.75">
      <c r="A94" s="32" t="s">
        <v>112</v>
      </c>
      <c r="B94" s="33" t="s">
        <v>113</v>
      </c>
      <c r="C94" s="34">
        <v>207000</v>
      </c>
      <c r="D94" s="34">
        <v>74500</v>
      </c>
      <c r="E94" s="34">
        <v>52851</v>
      </c>
      <c r="F94" s="36">
        <f t="shared" si="2"/>
        <v>0.7094093959731543</v>
      </c>
    </row>
    <row r="95" spans="1:6" ht="25.5">
      <c r="A95" s="32" t="s">
        <v>114</v>
      </c>
      <c r="B95" s="33" t="s">
        <v>115</v>
      </c>
      <c r="C95" s="34">
        <v>630000</v>
      </c>
      <c r="D95" s="34">
        <v>275000</v>
      </c>
      <c r="E95" s="34">
        <v>62912</v>
      </c>
      <c r="F95" s="36">
        <f t="shared" si="2"/>
        <v>0.22877090909090908</v>
      </c>
    </row>
    <row r="96" spans="1:6" ht="12.75">
      <c r="A96" s="32" t="s">
        <v>125</v>
      </c>
      <c r="B96" s="33" t="s">
        <v>126</v>
      </c>
      <c r="C96" s="34">
        <v>11827000</v>
      </c>
      <c r="D96" s="34">
        <v>0</v>
      </c>
      <c r="E96" s="34">
        <f>E97</f>
        <v>0</v>
      </c>
      <c r="F96" s="36"/>
    </row>
    <row r="97" spans="1:6" ht="12.75">
      <c r="A97" s="32" t="s">
        <v>127</v>
      </c>
      <c r="B97" s="33" t="s">
        <v>128</v>
      </c>
      <c r="C97" s="34">
        <v>11827000</v>
      </c>
      <c r="D97" s="34">
        <v>0</v>
      </c>
      <c r="E97" s="34">
        <v>0</v>
      </c>
      <c r="F97" s="36"/>
    </row>
    <row r="98" spans="1:6" ht="12.75">
      <c r="A98" s="32" t="s">
        <v>129</v>
      </c>
      <c r="B98" s="33" t="s">
        <v>130</v>
      </c>
      <c r="C98" s="34">
        <v>3347000</v>
      </c>
      <c r="D98" s="34">
        <v>1089000</v>
      </c>
      <c r="E98" s="34">
        <f>E99</f>
        <v>992000</v>
      </c>
      <c r="F98" s="36">
        <f t="shared" si="2"/>
        <v>0.9109274563820018</v>
      </c>
    </row>
    <row r="99" spans="1:6" ht="38.25">
      <c r="A99" s="32" t="s">
        <v>131</v>
      </c>
      <c r="B99" s="33" t="s">
        <v>132</v>
      </c>
      <c r="C99" s="34">
        <v>3347000</v>
      </c>
      <c r="D99" s="34">
        <v>1089000</v>
      </c>
      <c r="E99" s="34">
        <f>E100</f>
        <v>992000</v>
      </c>
      <c r="F99" s="36">
        <f t="shared" si="2"/>
        <v>0.9109274563820018</v>
      </c>
    </row>
    <row r="100" spans="1:6" ht="12.75">
      <c r="A100" s="32" t="s">
        <v>133</v>
      </c>
      <c r="B100" s="33" t="s">
        <v>134</v>
      </c>
      <c r="C100" s="34">
        <v>3347000</v>
      </c>
      <c r="D100" s="34">
        <v>1089000</v>
      </c>
      <c r="E100" s="34">
        <v>992000</v>
      </c>
      <c r="F100" s="36">
        <f t="shared" si="2"/>
        <v>0.9109274563820018</v>
      </c>
    </row>
    <row r="101" spans="1:6" ht="12.75">
      <c r="A101" s="32" t="s">
        <v>238</v>
      </c>
      <c r="B101" s="33" t="s">
        <v>147</v>
      </c>
      <c r="C101" s="34">
        <v>2621000</v>
      </c>
      <c r="D101" s="34">
        <v>0</v>
      </c>
      <c r="E101" s="34">
        <v>0</v>
      </c>
      <c r="F101" s="36"/>
    </row>
    <row r="102" spans="1:6" ht="25.5">
      <c r="A102" s="32" t="s">
        <v>239</v>
      </c>
      <c r="B102" s="33" t="s">
        <v>158</v>
      </c>
      <c r="C102" s="34">
        <v>374000</v>
      </c>
      <c r="D102" s="34">
        <v>183200</v>
      </c>
      <c r="E102" s="34">
        <f>E103</f>
        <v>81074</v>
      </c>
      <c r="F102" s="36">
        <f t="shared" si="2"/>
        <v>0.44254366812227075</v>
      </c>
    </row>
    <row r="103" spans="1:6" ht="12.75">
      <c r="A103" s="32" t="s">
        <v>240</v>
      </c>
      <c r="B103" s="33" t="s">
        <v>241</v>
      </c>
      <c r="C103" s="34">
        <v>374000</v>
      </c>
      <c r="D103" s="34">
        <v>183200</v>
      </c>
      <c r="E103" s="34">
        <f>E104</f>
        <v>81074</v>
      </c>
      <c r="F103" s="36">
        <f t="shared" si="2"/>
        <v>0.44254366812227075</v>
      </c>
    </row>
    <row r="104" spans="1:6" ht="12.75">
      <c r="A104" s="32" t="s">
        <v>108</v>
      </c>
      <c r="B104" s="33" t="s">
        <v>109</v>
      </c>
      <c r="C104" s="34">
        <v>374000</v>
      </c>
      <c r="D104" s="34">
        <v>183200</v>
      </c>
      <c r="E104" s="34">
        <f>E105</f>
        <v>81074</v>
      </c>
      <c r="F104" s="36">
        <f t="shared" si="2"/>
        <v>0.44254366812227075</v>
      </c>
    </row>
    <row r="105" spans="1:6" ht="12.75">
      <c r="A105" s="32" t="s">
        <v>110</v>
      </c>
      <c r="B105" s="33" t="s">
        <v>111</v>
      </c>
      <c r="C105" s="34">
        <v>374000</v>
      </c>
      <c r="D105" s="34">
        <v>183200</v>
      </c>
      <c r="E105" s="34">
        <f>E106</f>
        <v>81074</v>
      </c>
      <c r="F105" s="36">
        <f t="shared" si="2"/>
        <v>0.44254366812227075</v>
      </c>
    </row>
    <row r="106" spans="1:6" ht="25.5">
      <c r="A106" s="32" t="s">
        <v>114</v>
      </c>
      <c r="B106" s="33" t="s">
        <v>115</v>
      </c>
      <c r="C106" s="34">
        <v>374000</v>
      </c>
      <c r="D106" s="34">
        <v>183200</v>
      </c>
      <c r="E106" s="34">
        <v>81074</v>
      </c>
      <c r="F106" s="36">
        <f t="shared" si="2"/>
        <v>0.44254366812227075</v>
      </c>
    </row>
    <row r="107" spans="1:6" ht="12.75">
      <c r="A107" s="32" t="s">
        <v>242</v>
      </c>
      <c r="B107" s="33" t="s">
        <v>243</v>
      </c>
      <c r="C107" s="34">
        <v>168206000</v>
      </c>
      <c r="D107" s="34">
        <v>55875175</v>
      </c>
      <c r="E107" s="34">
        <f>E108+E119+E126+E142</f>
        <v>32535234</v>
      </c>
      <c r="F107" s="36">
        <f t="shared" si="2"/>
        <v>0.5822842434050542</v>
      </c>
    </row>
    <row r="108" spans="1:6" ht="12.75">
      <c r="A108" s="32" t="s">
        <v>244</v>
      </c>
      <c r="B108" s="33" t="s">
        <v>245</v>
      </c>
      <c r="C108" s="34">
        <v>25417000</v>
      </c>
      <c r="D108" s="34">
        <v>9839500</v>
      </c>
      <c r="E108" s="34">
        <f>E109</f>
        <v>5150899</v>
      </c>
      <c r="F108" s="36">
        <f t="shared" si="2"/>
        <v>0.5234919457289496</v>
      </c>
    </row>
    <row r="109" spans="1:6" ht="12.75">
      <c r="A109" s="32" t="s">
        <v>108</v>
      </c>
      <c r="B109" s="33" t="s">
        <v>109</v>
      </c>
      <c r="C109" s="34">
        <v>25417000</v>
      </c>
      <c r="D109" s="34">
        <v>9839500</v>
      </c>
      <c r="E109" s="34">
        <f>E110+E116</f>
        <v>5150899</v>
      </c>
      <c r="F109" s="36">
        <f t="shared" si="2"/>
        <v>0.5234919457289496</v>
      </c>
    </row>
    <row r="110" spans="1:6" ht="12.75">
      <c r="A110" s="32" t="s">
        <v>110</v>
      </c>
      <c r="B110" s="33" t="s">
        <v>111</v>
      </c>
      <c r="C110" s="34">
        <v>25417000</v>
      </c>
      <c r="D110" s="34">
        <v>9839500</v>
      </c>
      <c r="E110" s="34">
        <f>E111+E112+E113</f>
        <v>5185183</v>
      </c>
      <c r="F110" s="36">
        <f t="shared" si="2"/>
        <v>0.5269762691193658</v>
      </c>
    </row>
    <row r="111" spans="1:6" ht="12.75">
      <c r="A111" s="32" t="s">
        <v>112</v>
      </c>
      <c r="B111" s="33" t="s">
        <v>113</v>
      </c>
      <c r="C111" s="34">
        <v>10248000</v>
      </c>
      <c r="D111" s="34">
        <v>3431000</v>
      </c>
      <c r="E111" s="34">
        <v>2307301</v>
      </c>
      <c r="F111" s="36">
        <f t="shared" si="2"/>
        <v>0.6724864470999709</v>
      </c>
    </row>
    <row r="112" spans="1:6" ht="25.5">
      <c r="A112" s="32" t="s">
        <v>114</v>
      </c>
      <c r="B112" s="33" t="s">
        <v>115</v>
      </c>
      <c r="C112" s="34">
        <v>980000</v>
      </c>
      <c r="D112" s="34">
        <v>499500</v>
      </c>
      <c r="E112" s="34">
        <v>133413</v>
      </c>
      <c r="F112" s="36">
        <f t="shared" si="2"/>
        <v>0.2670930930930931</v>
      </c>
    </row>
    <row r="113" spans="1:6" ht="12.75">
      <c r="A113" s="32" t="s">
        <v>148</v>
      </c>
      <c r="B113" s="33" t="s">
        <v>149</v>
      </c>
      <c r="C113" s="34">
        <v>14189000</v>
      </c>
      <c r="D113" s="34">
        <v>5909000</v>
      </c>
      <c r="E113" s="34">
        <f>E114</f>
        <v>2744469</v>
      </c>
      <c r="F113" s="36">
        <f t="shared" si="2"/>
        <v>0.4644557454730073</v>
      </c>
    </row>
    <row r="114" spans="1:6" ht="12.75">
      <c r="A114" s="32" t="s">
        <v>150</v>
      </c>
      <c r="B114" s="33" t="s">
        <v>151</v>
      </c>
      <c r="C114" s="34">
        <v>14189000</v>
      </c>
      <c r="D114" s="34">
        <v>5909000</v>
      </c>
      <c r="E114" s="34">
        <f>E115</f>
        <v>2744469</v>
      </c>
      <c r="F114" s="36">
        <f t="shared" si="2"/>
        <v>0.4644557454730073</v>
      </c>
    </row>
    <row r="115" spans="1:6" ht="12.75">
      <c r="A115" s="32" t="s">
        <v>154</v>
      </c>
      <c r="B115" s="33" t="s">
        <v>155</v>
      </c>
      <c r="C115" s="34">
        <v>14189000</v>
      </c>
      <c r="D115" s="34">
        <v>5909000</v>
      </c>
      <c r="E115" s="34">
        <v>2744469</v>
      </c>
      <c r="F115" s="36">
        <f t="shared" si="2"/>
        <v>0.4644557454730073</v>
      </c>
    </row>
    <row r="116" spans="1:6" ht="25.5">
      <c r="A116" s="32" t="s">
        <v>177</v>
      </c>
      <c r="B116" s="33" t="s">
        <v>178</v>
      </c>
      <c r="C116" s="34">
        <v>0</v>
      </c>
      <c r="D116" s="34">
        <v>0</v>
      </c>
      <c r="E116" s="34">
        <f>E117</f>
        <v>-34284</v>
      </c>
      <c r="F116" s="36"/>
    </row>
    <row r="117" spans="1:6" ht="12.75">
      <c r="A117" s="32" t="s">
        <v>179</v>
      </c>
      <c r="B117" s="33" t="s">
        <v>180</v>
      </c>
      <c r="C117" s="34">
        <v>0</v>
      </c>
      <c r="D117" s="34">
        <v>0</v>
      </c>
      <c r="E117" s="34">
        <f>E118</f>
        <v>-34284</v>
      </c>
      <c r="F117" s="36"/>
    </row>
    <row r="118" spans="1:6" ht="25.5">
      <c r="A118" s="32" t="s">
        <v>181</v>
      </c>
      <c r="B118" s="33" t="s">
        <v>182</v>
      </c>
      <c r="C118" s="34">
        <v>0</v>
      </c>
      <c r="D118" s="34">
        <v>0</v>
      </c>
      <c r="E118" s="34">
        <v>-34284</v>
      </c>
      <c r="F118" s="36"/>
    </row>
    <row r="119" spans="1:6" ht="12.75">
      <c r="A119" s="32" t="s">
        <v>246</v>
      </c>
      <c r="B119" s="33" t="s">
        <v>247</v>
      </c>
      <c r="C119" s="34">
        <v>1250000</v>
      </c>
      <c r="D119" s="34">
        <v>1250000</v>
      </c>
      <c r="E119" s="34">
        <f>E120</f>
        <v>260000</v>
      </c>
      <c r="F119" s="36">
        <f t="shared" si="2"/>
        <v>0.208</v>
      </c>
    </row>
    <row r="120" spans="1:6" ht="12.75">
      <c r="A120" s="32" t="s">
        <v>108</v>
      </c>
      <c r="B120" s="33" t="s">
        <v>109</v>
      </c>
      <c r="C120" s="34">
        <v>1250000</v>
      </c>
      <c r="D120" s="34">
        <v>1250000</v>
      </c>
      <c r="E120" s="34">
        <f>E121</f>
        <v>260000</v>
      </c>
      <c r="F120" s="36">
        <f t="shared" si="2"/>
        <v>0.208</v>
      </c>
    </row>
    <row r="121" spans="1:6" ht="12.75">
      <c r="A121" s="32" t="s">
        <v>110</v>
      </c>
      <c r="B121" s="33" t="s">
        <v>111</v>
      </c>
      <c r="C121" s="34">
        <v>1250000</v>
      </c>
      <c r="D121" s="34">
        <v>1250000</v>
      </c>
      <c r="E121" s="34">
        <f>E122+E123</f>
        <v>260000</v>
      </c>
      <c r="F121" s="36">
        <f t="shared" si="2"/>
        <v>0.208</v>
      </c>
    </row>
    <row r="122" spans="1:6" ht="25.5">
      <c r="A122" s="32" t="s">
        <v>114</v>
      </c>
      <c r="B122" s="33" t="s">
        <v>115</v>
      </c>
      <c r="C122" s="34">
        <v>150000</v>
      </c>
      <c r="D122" s="34">
        <v>150000</v>
      </c>
      <c r="E122" s="34">
        <v>0</v>
      </c>
      <c r="F122" s="36">
        <f t="shared" si="2"/>
        <v>0</v>
      </c>
    </row>
    <row r="123" spans="1:6" ht="12.75">
      <c r="A123" s="32" t="s">
        <v>129</v>
      </c>
      <c r="B123" s="33" t="s">
        <v>130</v>
      </c>
      <c r="C123" s="34">
        <v>1100000</v>
      </c>
      <c r="D123" s="34">
        <v>1100000</v>
      </c>
      <c r="E123" s="34">
        <f>E124</f>
        <v>260000</v>
      </c>
      <c r="F123" s="36">
        <f t="shared" si="2"/>
        <v>0.23636363636363636</v>
      </c>
    </row>
    <row r="124" spans="1:6" ht="38.25">
      <c r="A124" s="32" t="s">
        <v>131</v>
      </c>
      <c r="B124" s="33" t="s">
        <v>132</v>
      </c>
      <c r="C124" s="34">
        <v>1100000</v>
      </c>
      <c r="D124" s="34">
        <v>1100000</v>
      </c>
      <c r="E124" s="34">
        <f>E125</f>
        <v>260000</v>
      </c>
      <c r="F124" s="36">
        <f t="shared" si="2"/>
        <v>0.23636363636363636</v>
      </c>
    </row>
    <row r="125" spans="1:6" ht="25.5">
      <c r="A125" s="32" t="s">
        <v>137</v>
      </c>
      <c r="B125" s="33" t="s">
        <v>138</v>
      </c>
      <c r="C125" s="34">
        <v>1100000</v>
      </c>
      <c r="D125" s="34">
        <v>1100000</v>
      </c>
      <c r="E125" s="34">
        <v>260000</v>
      </c>
      <c r="F125" s="36">
        <f t="shared" si="2"/>
        <v>0.23636363636363636</v>
      </c>
    </row>
    <row r="126" spans="1:6" ht="12.75">
      <c r="A126" s="32" t="s">
        <v>248</v>
      </c>
      <c r="B126" s="33" t="s">
        <v>249</v>
      </c>
      <c r="C126" s="34">
        <v>24215000</v>
      </c>
      <c r="D126" s="34">
        <v>10960550</v>
      </c>
      <c r="E126" s="34">
        <f>E127</f>
        <v>5526719</v>
      </c>
      <c r="F126" s="36">
        <f t="shared" si="2"/>
        <v>0.5042373785987017</v>
      </c>
    </row>
    <row r="127" spans="1:6" ht="12.75">
      <c r="A127" s="32" t="s">
        <v>108</v>
      </c>
      <c r="B127" s="33" t="s">
        <v>109</v>
      </c>
      <c r="C127" s="34">
        <v>24215000</v>
      </c>
      <c r="D127" s="34">
        <v>10960550</v>
      </c>
      <c r="E127" s="34">
        <f>E128+E138</f>
        <v>5526719</v>
      </c>
      <c r="F127" s="36">
        <f t="shared" si="2"/>
        <v>0.5042373785987017</v>
      </c>
    </row>
    <row r="128" spans="1:6" ht="12.75">
      <c r="A128" s="32" t="s">
        <v>110</v>
      </c>
      <c r="B128" s="33" t="s">
        <v>111</v>
      </c>
      <c r="C128" s="34">
        <v>24213000</v>
      </c>
      <c r="D128" s="34">
        <v>10958550</v>
      </c>
      <c r="E128" s="34">
        <f>E129+E130+E131+E134</f>
        <v>5526719</v>
      </c>
      <c r="F128" s="36">
        <f t="shared" si="2"/>
        <v>0.5043294048938957</v>
      </c>
    </row>
    <row r="129" spans="1:6" ht="12.75">
      <c r="A129" s="32" t="s">
        <v>112</v>
      </c>
      <c r="B129" s="33" t="s">
        <v>113</v>
      </c>
      <c r="C129" s="34">
        <v>1340000</v>
      </c>
      <c r="D129" s="34">
        <v>369750</v>
      </c>
      <c r="E129" s="34">
        <v>358044</v>
      </c>
      <c r="F129" s="36">
        <f t="shared" si="2"/>
        <v>0.9683407707910751</v>
      </c>
    </row>
    <row r="130" spans="1:6" ht="25.5">
      <c r="A130" s="32" t="s">
        <v>114</v>
      </c>
      <c r="B130" s="33" t="s">
        <v>115</v>
      </c>
      <c r="C130" s="34">
        <v>597000</v>
      </c>
      <c r="D130" s="34">
        <v>230800</v>
      </c>
      <c r="E130" s="34">
        <f>80398</f>
        <v>80398</v>
      </c>
      <c r="F130" s="36">
        <f t="shared" si="2"/>
        <v>0.34834488734835356</v>
      </c>
    </row>
    <row r="131" spans="1:6" ht="12.75">
      <c r="A131" s="32" t="s">
        <v>129</v>
      </c>
      <c r="B131" s="33" t="s">
        <v>130</v>
      </c>
      <c r="C131" s="34">
        <v>14176000</v>
      </c>
      <c r="D131" s="34">
        <v>3858000</v>
      </c>
      <c r="E131" s="34">
        <f>E132</f>
        <v>3522000</v>
      </c>
      <c r="F131" s="36">
        <f t="shared" si="2"/>
        <v>0.9129082426127527</v>
      </c>
    </row>
    <row r="132" spans="1:6" ht="38.25">
      <c r="A132" s="32" t="s">
        <v>131</v>
      </c>
      <c r="B132" s="33" t="s">
        <v>132</v>
      </c>
      <c r="C132" s="34">
        <v>14176000</v>
      </c>
      <c r="D132" s="34">
        <v>3858000</v>
      </c>
      <c r="E132" s="34">
        <f>E133</f>
        <v>3522000</v>
      </c>
      <c r="F132" s="36">
        <f t="shared" si="2"/>
        <v>0.9129082426127527</v>
      </c>
    </row>
    <row r="133" spans="1:6" ht="12.75">
      <c r="A133" s="32" t="s">
        <v>133</v>
      </c>
      <c r="B133" s="33" t="s">
        <v>134</v>
      </c>
      <c r="C133" s="34">
        <v>14176000</v>
      </c>
      <c r="D133" s="34">
        <v>3858000</v>
      </c>
      <c r="E133" s="34">
        <v>3522000</v>
      </c>
      <c r="F133" s="36">
        <f t="shared" si="2"/>
        <v>0.9129082426127527</v>
      </c>
    </row>
    <row r="134" spans="1:6" ht="25.5">
      <c r="A134" s="32" t="s">
        <v>156</v>
      </c>
      <c r="B134" s="33" t="s">
        <v>157</v>
      </c>
      <c r="C134" s="34">
        <v>8100000</v>
      </c>
      <c r="D134" s="34">
        <v>6500000</v>
      </c>
      <c r="E134" s="34">
        <f>E135+E136+E137</f>
        <v>1566277</v>
      </c>
      <c r="F134" s="36">
        <f t="shared" si="2"/>
        <v>0.2409656923076923</v>
      </c>
    </row>
    <row r="135" spans="1:6" ht="12.75">
      <c r="A135" s="32" t="s">
        <v>159</v>
      </c>
      <c r="B135" s="33" t="s">
        <v>160</v>
      </c>
      <c r="C135" s="34">
        <v>1000000</v>
      </c>
      <c r="D135" s="34">
        <v>0</v>
      </c>
      <c r="E135" s="34">
        <v>0</v>
      </c>
      <c r="F135" s="36"/>
    </row>
    <row r="136" spans="1:6" ht="12.75">
      <c r="A136" s="32" t="s">
        <v>161</v>
      </c>
      <c r="B136" s="33" t="s">
        <v>162</v>
      </c>
      <c r="C136" s="34">
        <v>600000</v>
      </c>
      <c r="D136" s="34">
        <v>0</v>
      </c>
      <c r="E136" s="34">
        <v>0</v>
      </c>
      <c r="F136" s="36"/>
    </row>
    <row r="137" spans="1:6" ht="12.75">
      <c r="A137" s="32" t="s">
        <v>163</v>
      </c>
      <c r="B137" s="33" t="s">
        <v>164</v>
      </c>
      <c r="C137" s="34">
        <v>6500000</v>
      </c>
      <c r="D137" s="34">
        <v>6500000</v>
      </c>
      <c r="E137" s="34">
        <v>1566277</v>
      </c>
      <c r="F137" s="36">
        <f t="shared" si="2"/>
        <v>0.2409656923076923</v>
      </c>
    </row>
    <row r="138" spans="1:6" ht="12.75">
      <c r="A138" s="32" t="s">
        <v>165</v>
      </c>
      <c r="B138" s="33" t="s">
        <v>166</v>
      </c>
      <c r="C138" s="34">
        <v>2000</v>
      </c>
      <c r="D138" s="34">
        <v>2000</v>
      </c>
      <c r="E138" s="34">
        <f>E139</f>
        <v>0</v>
      </c>
      <c r="F138" s="36">
        <f t="shared" si="2"/>
        <v>0</v>
      </c>
    </row>
    <row r="139" spans="1:6" ht="12.75">
      <c r="A139" s="32" t="s">
        <v>167</v>
      </c>
      <c r="B139" s="33" t="s">
        <v>168</v>
      </c>
      <c r="C139" s="34">
        <v>2000</v>
      </c>
      <c r="D139" s="34">
        <v>2000</v>
      </c>
      <c r="E139" s="34">
        <f>E140</f>
        <v>0</v>
      </c>
      <c r="F139" s="36">
        <f t="shared" si="2"/>
        <v>0</v>
      </c>
    </row>
    <row r="140" spans="1:6" ht="12.75">
      <c r="A140" s="32" t="s">
        <v>173</v>
      </c>
      <c r="B140" s="33" t="s">
        <v>174</v>
      </c>
      <c r="C140" s="34">
        <v>2000</v>
      </c>
      <c r="D140" s="34">
        <v>2000</v>
      </c>
      <c r="E140" s="34">
        <f>E141</f>
        <v>0</v>
      </c>
      <c r="F140" s="36">
        <f t="shared" si="2"/>
        <v>0</v>
      </c>
    </row>
    <row r="141" spans="1:6" ht="12.75">
      <c r="A141" s="32" t="s">
        <v>175</v>
      </c>
      <c r="B141" s="33" t="s">
        <v>176</v>
      </c>
      <c r="C141" s="34">
        <v>2000</v>
      </c>
      <c r="D141" s="34">
        <v>2000</v>
      </c>
      <c r="E141" s="34">
        <v>0</v>
      </c>
      <c r="F141" s="36">
        <f t="shared" si="2"/>
        <v>0</v>
      </c>
    </row>
    <row r="142" spans="1:6" ht="25.5">
      <c r="A142" s="32" t="s">
        <v>269</v>
      </c>
      <c r="B142" s="33" t="s">
        <v>250</v>
      </c>
      <c r="C142" s="34">
        <v>117324000</v>
      </c>
      <c r="D142" s="34">
        <v>33825125</v>
      </c>
      <c r="E142" s="34">
        <f>E143</f>
        <v>21597616</v>
      </c>
      <c r="F142" s="36">
        <f t="shared" si="2"/>
        <v>0.6385080912487389</v>
      </c>
    </row>
    <row r="143" spans="1:6" ht="12.75">
      <c r="A143" s="32" t="s">
        <v>108</v>
      </c>
      <c r="B143" s="33" t="s">
        <v>109</v>
      </c>
      <c r="C143" s="34">
        <v>117324000</v>
      </c>
      <c r="D143" s="34">
        <v>33825125</v>
      </c>
      <c r="E143" s="34">
        <f>E144+E156</f>
        <v>21597616</v>
      </c>
      <c r="F143" s="36">
        <f t="shared" si="2"/>
        <v>0.6385080912487389</v>
      </c>
    </row>
    <row r="144" spans="1:6" ht="12.75">
      <c r="A144" s="32" t="s">
        <v>110</v>
      </c>
      <c r="B144" s="33" t="s">
        <v>111</v>
      </c>
      <c r="C144" s="34">
        <v>117324000</v>
      </c>
      <c r="D144" s="34">
        <v>33825125</v>
      </c>
      <c r="E144" s="34">
        <f>E145+E146+E147+E150+E154</f>
        <v>21643419</v>
      </c>
      <c r="F144" s="36">
        <f t="shared" si="2"/>
        <v>0.6398622030221618</v>
      </c>
    </row>
    <row r="145" spans="1:6" ht="12.75">
      <c r="A145" s="32" t="s">
        <v>112</v>
      </c>
      <c r="B145" s="33" t="s">
        <v>113</v>
      </c>
      <c r="C145" s="34">
        <v>31670000</v>
      </c>
      <c r="D145" s="34">
        <v>10235550</v>
      </c>
      <c r="E145" s="34">
        <v>4475607</v>
      </c>
      <c r="F145" s="36">
        <f t="shared" si="2"/>
        <v>0.4372610167504433</v>
      </c>
    </row>
    <row r="146" spans="1:6" ht="25.5">
      <c r="A146" s="32" t="s">
        <v>114</v>
      </c>
      <c r="B146" s="33" t="s">
        <v>115</v>
      </c>
      <c r="C146" s="34">
        <v>23162000</v>
      </c>
      <c r="D146" s="34">
        <v>7238175</v>
      </c>
      <c r="E146" s="34">
        <v>1419709</v>
      </c>
      <c r="F146" s="36">
        <f t="shared" si="2"/>
        <v>0.1961418451474301</v>
      </c>
    </row>
    <row r="147" spans="1:6" ht="12.75">
      <c r="A147" s="32" t="s">
        <v>129</v>
      </c>
      <c r="B147" s="33" t="s">
        <v>130</v>
      </c>
      <c r="C147" s="34">
        <v>1128000</v>
      </c>
      <c r="D147" s="34">
        <v>236000</v>
      </c>
      <c r="E147" s="34">
        <f>E148</f>
        <v>223000</v>
      </c>
      <c r="F147" s="36">
        <f t="shared" si="2"/>
        <v>0.9449152542372882</v>
      </c>
    </row>
    <row r="148" spans="1:6" ht="38.25">
      <c r="A148" s="32" t="s">
        <v>131</v>
      </c>
      <c r="B148" s="33" t="s">
        <v>132</v>
      </c>
      <c r="C148" s="34">
        <v>1128000</v>
      </c>
      <c r="D148" s="34">
        <v>236000</v>
      </c>
      <c r="E148" s="34">
        <f>E149</f>
        <v>223000</v>
      </c>
      <c r="F148" s="36">
        <f t="shared" si="2"/>
        <v>0.9449152542372882</v>
      </c>
    </row>
    <row r="149" spans="1:6" ht="12.75">
      <c r="A149" s="32" t="s">
        <v>133</v>
      </c>
      <c r="B149" s="33" t="s">
        <v>134</v>
      </c>
      <c r="C149" s="34">
        <v>1128000</v>
      </c>
      <c r="D149" s="34">
        <v>236000</v>
      </c>
      <c r="E149" s="34">
        <v>223000</v>
      </c>
      <c r="F149" s="36">
        <f t="shared" si="2"/>
        <v>0.9449152542372882</v>
      </c>
    </row>
    <row r="150" spans="1:6" ht="12.75">
      <c r="A150" s="32" t="s">
        <v>148</v>
      </c>
      <c r="B150" s="33" t="s">
        <v>149</v>
      </c>
      <c r="C150" s="34">
        <v>60964000</v>
      </c>
      <c r="D150" s="34">
        <v>16115400</v>
      </c>
      <c r="E150" s="34">
        <f>E151</f>
        <v>15525103</v>
      </c>
      <c r="F150" s="36">
        <f t="shared" si="2"/>
        <v>0.9633706268538168</v>
      </c>
    </row>
    <row r="151" spans="1:6" ht="12.75">
      <c r="A151" s="32" t="s">
        <v>150</v>
      </c>
      <c r="B151" s="33" t="s">
        <v>151</v>
      </c>
      <c r="C151" s="34">
        <v>60964000</v>
      </c>
      <c r="D151" s="34">
        <v>16115400</v>
      </c>
      <c r="E151" s="34">
        <f>E152+E153</f>
        <v>15525103</v>
      </c>
      <c r="F151" s="36">
        <f t="shared" si="2"/>
        <v>0.9633706268538168</v>
      </c>
    </row>
    <row r="152" spans="1:6" ht="12.75">
      <c r="A152" s="32" t="s">
        <v>152</v>
      </c>
      <c r="B152" s="33" t="s">
        <v>153</v>
      </c>
      <c r="C152" s="34">
        <v>58989112</v>
      </c>
      <c r="D152" s="34">
        <v>15552420</v>
      </c>
      <c r="E152" s="34">
        <v>15285049</v>
      </c>
      <c r="F152" s="36">
        <f t="shared" si="2"/>
        <v>0.9828083989501313</v>
      </c>
    </row>
    <row r="153" spans="1:6" ht="12.75">
      <c r="A153" s="32" t="s">
        <v>154</v>
      </c>
      <c r="B153" s="33" t="s">
        <v>155</v>
      </c>
      <c r="C153" s="34">
        <v>1974888</v>
      </c>
      <c r="D153" s="34">
        <v>562980</v>
      </c>
      <c r="E153" s="34">
        <v>240054</v>
      </c>
      <c r="F153" s="36">
        <f t="shared" si="2"/>
        <v>0.426398806351913</v>
      </c>
    </row>
    <row r="154" spans="1:6" ht="25.5">
      <c r="A154" s="32" t="s">
        <v>156</v>
      </c>
      <c r="B154" s="33" t="s">
        <v>157</v>
      </c>
      <c r="C154" s="34">
        <v>400000</v>
      </c>
      <c r="D154" s="34">
        <v>0</v>
      </c>
      <c r="E154" s="34">
        <f>E155</f>
        <v>0</v>
      </c>
      <c r="F154" s="36"/>
    </row>
    <row r="155" spans="1:6" ht="12.75">
      <c r="A155" s="32" t="s">
        <v>159</v>
      </c>
      <c r="B155" s="33" t="s">
        <v>160</v>
      </c>
      <c r="C155" s="34">
        <v>400000</v>
      </c>
      <c r="D155" s="34">
        <v>0</v>
      </c>
      <c r="E155" s="34">
        <v>0</v>
      </c>
      <c r="F155" s="36"/>
    </row>
    <row r="156" spans="1:6" ht="25.5">
      <c r="A156" s="32" t="s">
        <v>177</v>
      </c>
      <c r="B156" s="33" t="s">
        <v>178</v>
      </c>
      <c r="C156" s="34">
        <v>0</v>
      </c>
      <c r="D156" s="34">
        <v>0</v>
      </c>
      <c r="E156" s="34">
        <f>E157</f>
        <v>-45803</v>
      </c>
      <c r="F156" s="36"/>
    </row>
    <row r="157" spans="1:6" ht="12.75">
      <c r="A157" s="32" t="s">
        <v>179</v>
      </c>
      <c r="B157" s="33" t="s">
        <v>180</v>
      </c>
      <c r="C157" s="34">
        <v>0</v>
      </c>
      <c r="D157" s="34">
        <v>0</v>
      </c>
      <c r="E157" s="34">
        <f>E158</f>
        <v>-45803</v>
      </c>
      <c r="F157" s="36"/>
    </row>
    <row r="158" spans="1:6" ht="25.5">
      <c r="A158" s="32" t="s">
        <v>181</v>
      </c>
      <c r="B158" s="33" t="s">
        <v>182</v>
      </c>
      <c r="C158" s="34">
        <v>0</v>
      </c>
      <c r="D158" s="34">
        <v>0</v>
      </c>
      <c r="E158" s="34">
        <v>-45803</v>
      </c>
      <c r="F158" s="36"/>
    </row>
    <row r="159" spans="1:6" ht="25.5">
      <c r="A159" s="32" t="s">
        <v>251</v>
      </c>
      <c r="B159" s="33" t="s">
        <v>252</v>
      </c>
      <c r="C159" s="34">
        <v>2864000</v>
      </c>
      <c r="D159" s="34">
        <v>1190000</v>
      </c>
      <c r="E159" s="34">
        <f>E160</f>
        <v>218383</v>
      </c>
      <c r="F159" s="36">
        <f aca="true" t="shared" si="3" ref="F159:F196">E159/D159</f>
        <v>0.18351512605042017</v>
      </c>
    </row>
    <row r="160" spans="1:6" ht="12.75">
      <c r="A160" s="32" t="s">
        <v>255</v>
      </c>
      <c r="B160" s="33" t="s">
        <v>256</v>
      </c>
      <c r="C160" s="34">
        <v>2864000</v>
      </c>
      <c r="D160" s="34">
        <v>1190000</v>
      </c>
      <c r="E160" s="34">
        <f>E161</f>
        <v>218383</v>
      </c>
      <c r="F160" s="36">
        <f t="shared" si="3"/>
        <v>0.18351512605042017</v>
      </c>
    </row>
    <row r="161" spans="1:6" ht="12.75">
      <c r="A161" s="32" t="s">
        <v>108</v>
      </c>
      <c r="B161" s="33" t="s">
        <v>109</v>
      </c>
      <c r="C161" s="34">
        <v>2864000</v>
      </c>
      <c r="D161" s="34">
        <v>1190000</v>
      </c>
      <c r="E161" s="34">
        <f>E162</f>
        <v>218383</v>
      </c>
      <c r="F161" s="36">
        <f t="shared" si="3"/>
        <v>0.18351512605042017</v>
      </c>
    </row>
    <row r="162" spans="1:6" ht="12.75">
      <c r="A162" s="32" t="s">
        <v>110</v>
      </c>
      <c r="B162" s="33" t="s">
        <v>111</v>
      </c>
      <c r="C162" s="34">
        <v>1190000</v>
      </c>
      <c r="D162" s="34">
        <v>1190000</v>
      </c>
      <c r="E162" s="34">
        <f>E163</f>
        <v>218383</v>
      </c>
      <c r="F162" s="36">
        <f t="shared" si="3"/>
        <v>0.18351512605042017</v>
      </c>
    </row>
    <row r="163" spans="1:6" ht="25.5">
      <c r="A163" s="32" t="s">
        <v>114</v>
      </c>
      <c r="B163" s="33" t="s">
        <v>115</v>
      </c>
      <c r="C163" s="34">
        <v>1190000</v>
      </c>
      <c r="D163" s="34">
        <v>1190000</v>
      </c>
      <c r="E163" s="34">
        <v>218383</v>
      </c>
      <c r="F163" s="36">
        <f t="shared" si="3"/>
        <v>0.18351512605042017</v>
      </c>
    </row>
    <row r="164" spans="1:6" ht="12.75">
      <c r="A164" s="32" t="s">
        <v>165</v>
      </c>
      <c r="B164" s="33" t="s">
        <v>166</v>
      </c>
      <c r="C164" s="34">
        <v>1674000</v>
      </c>
      <c r="D164" s="34">
        <v>0</v>
      </c>
      <c r="E164" s="34">
        <f>E165</f>
        <v>0</v>
      </c>
      <c r="F164" s="36"/>
    </row>
    <row r="165" spans="1:6" ht="12.75">
      <c r="A165" s="32" t="s">
        <v>167</v>
      </c>
      <c r="B165" s="33" t="s">
        <v>168</v>
      </c>
      <c r="C165" s="34">
        <v>1674000</v>
      </c>
      <c r="D165" s="34">
        <v>0</v>
      </c>
      <c r="E165" s="34">
        <f>E166</f>
        <v>0</v>
      </c>
      <c r="F165" s="36"/>
    </row>
    <row r="166" spans="1:6" ht="12.75">
      <c r="A166" s="32" t="s">
        <v>173</v>
      </c>
      <c r="B166" s="33" t="s">
        <v>174</v>
      </c>
      <c r="C166" s="34">
        <v>1674000</v>
      </c>
      <c r="D166" s="34">
        <v>0</v>
      </c>
      <c r="E166" s="34">
        <f>E167</f>
        <v>0</v>
      </c>
      <c r="F166" s="36"/>
    </row>
    <row r="167" spans="1:6" ht="12.75">
      <c r="A167" s="32" t="s">
        <v>175</v>
      </c>
      <c r="B167" s="33" t="s">
        <v>176</v>
      </c>
      <c r="C167" s="34">
        <v>1674000</v>
      </c>
      <c r="D167" s="34">
        <v>0</v>
      </c>
      <c r="E167" s="34">
        <v>0</v>
      </c>
      <c r="F167" s="36"/>
    </row>
    <row r="168" spans="1:6" ht="12.75">
      <c r="A168" s="32" t="s">
        <v>280</v>
      </c>
      <c r="B168" s="33">
        <v>8302</v>
      </c>
      <c r="C168" s="34">
        <f aca="true" t="shared" si="4" ref="C168:E172">C169</f>
        <v>728000</v>
      </c>
      <c r="D168" s="34">
        <f t="shared" si="4"/>
        <v>199000</v>
      </c>
      <c r="E168" s="34">
        <f t="shared" si="4"/>
        <v>195000</v>
      </c>
      <c r="F168" s="36">
        <f t="shared" si="3"/>
        <v>0.9798994974874372</v>
      </c>
    </row>
    <row r="169" spans="1:6" ht="12.75">
      <c r="A169" s="32" t="s">
        <v>108</v>
      </c>
      <c r="B169" s="33" t="s">
        <v>109</v>
      </c>
      <c r="C169" s="34">
        <f t="shared" si="4"/>
        <v>728000</v>
      </c>
      <c r="D169" s="34">
        <f t="shared" si="4"/>
        <v>199000</v>
      </c>
      <c r="E169" s="34">
        <f t="shared" si="4"/>
        <v>195000</v>
      </c>
      <c r="F169" s="36">
        <f t="shared" si="3"/>
        <v>0.9798994974874372</v>
      </c>
    </row>
    <row r="170" spans="1:6" ht="12.75">
      <c r="A170" s="32" t="s">
        <v>110</v>
      </c>
      <c r="B170" s="33" t="s">
        <v>111</v>
      </c>
      <c r="C170" s="34">
        <f t="shared" si="4"/>
        <v>728000</v>
      </c>
      <c r="D170" s="34">
        <f t="shared" si="4"/>
        <v>199000</v>
      </c>
      <c r="E170" s="34">
        <f t="shared" si="4"/>
        <v>195000</v>
      </c>
      <c r="F170" s="36">
        <f t="shared" si="3"/>
        <v>0.9798994974874372</v>
      </c>
    </row>
    <row r="171" spans="1:6" ht="12.75">
      <c r="A171" s="32" t="s">
        <v>129</v>
      </c>
      <c r="B171" s="33" t="s">
        <v>130</v>
      </c>
      <c r="C171" s="34">
        <f t="shared" si="4"/>
        <v>728000</v>
      </c>
      <c r="D171" s="34">
        <f t="shared" si="4"/>
        <v>199000</v>
      </c>
      <c r="E171" s="34">
        <f t="shared" si="4"/>
        <v>195000</v>
      </c>
      <c r="F171" s="36">
        <f t="shared" si="3"/>
        <v>0.9798994974874372</v>
      </c>
    </row>
    <row r="172" spans="1:6" ht="38.25">
      <c r="A172" s="32" t="s">
        <v>131</v>
      </c>
      <c r="B172" s="33" t="s">
        <v>132</v>
      </c>
      <c r="C172" s="34">
        <f t="shared" si="4"/>
        <v>728000</v>
      </c>
      <c r="D172" s="34">
        <f t="shared" si="4"/>
        <v>199000</v>
      </c>
      <c r="E172" s="34">
        <f t="shared" si="4"/>
        <v>195000</v>
      </c>
      <c r="F172" s="36">
        <f t="shared" si="3"/>
        <v>0.9798994974874372</v>
      </c>
    </row>
    <row r="173" spans="1:6" ht="12.75">
      <c r="A173" s="32" t="s">
        <v>139</v>
      </c>
      <c r="B173" s="33" t="s">
        <v>140</v>
      </c>
      <c r="C173" s="34">
        <v>728000</v>
      </c>
      <c r="D173" s="34">
        <v>199000</v>
      </c>
      <c r="E173" s="34">
        <v>195000</v>
      </c>
      <c r="F173" s="36">
        <f t="shared" si="3"/>
        <v>0.9798994974874372</v>
      </c>
    </row>
    <row r="174" spans="1:6" ht="12.75">
      <c r="A174" s="32" t="s">
        <v>259</v>
      </c>
      <c r="B174" s="33" t="s">
        <v>260</v>
      </c>
      <c r="C174" s="34">
        <v>64819000</v>
      </c>
      <c r="D174" s="34">
        <v>11230000</v>
      </c>
      <c r="E174" s="34">
        <f>E175</f>
        <v>3530622</v>
      </c>
      <c r="F174" s="36">
        <f t="shared" si="3"/>
        <v>0.3143919857524488</v>
      </c>
    </row>
    <row r="175" spans="1:6" ht="12.75">
      <c r="A175" s="32" t="s">
        <v>108</v>
      </c>
      <c r="B175" s="33" t="s">
        <v>109</v>
      </c>
      <c r="C175" s="34">
        <v>64819000</v>
      </c>
      <c r="D175" s="34">
        <v>11230000</v>
      </c>
      <c r="E175" s="34">
        <f>E176</f>
        <v>3530622</v>
      </c>
      <c r="F175" s="36">
        <f t="shared" si="3"/>
        <v>0.3143919857524488</v>
      </c>
    </row>
    <row r="176" spans="1:6" ht="12.75">
      <c r="A176" s="32" t="s">
        <v>110</v>
      </c>
      <c r="B176" s="33" t="s">
        <v>111</v>
      </c>
      <c r="C176" s="34">
        <v>61385000</v>
      </c>
      <c r="D176" s="34">
        <v>11230000</v>
      </c>
      <c r="E176" s="34">
        <f>E177+E178+E181</f>
        <v>3530622</v>
      </c>
      <c r="F176" s="36">
        <f t="shared" si="3"/>
        <v>0.3143919857524488</v>
      </c>
    </row>
    <row r="177" spans="1:6" ht="25.5">
      <c r="A177" s="32" t="s">
        <v>114</v>
      </c>
      <c r="B177" s="33" t="s">
        <v>115</v>
      </c>
      <c r="C177" s="34">
        <v>55735000</v>
      </c>
      <c r="D177" s="34">
        <v>10100000</v>
      </c>
      <c r="E177" s="34">
        <v>2930622</v>
      </c>
      <c r="F177" s="36">
        <f t="shared" si="3"/>
        <v>0.2901605940594059</v>
      </c>
    </row>
    <row r="178" spans="1:6" ht="12.75">
      <c r="A178" s="32" t="s">
        <v>141</v>
      </c>
      <c r="B178" s="33" t="s">
        <v>142</v>
      </c>
      <c r="C178" s="34">
        <v>5650000</v>
      </c>
      <c r="D178" s="34">
        <v>1130000</v>
      </c>
      <c r="E178" s="34">
        <f>E179</f>
        <v>600000</v>
      </c>
      <c r="F178" s="36">
        <f t="shared" si="3"/>
        <v>0.5309734513274337</v>
      </c>
    </row>
    <row r="179" spans="1:6" ht="12.75">
      <c r="A179" s="32" t="s">
        <v>143</v>
      </c>
      <c r="B179" s="33" t="s">
        <v>144</v>
      </c>
      <c r="C179" s="34">
        <v>5650000</v>
      </c>
      <c r="D179" s="34">
        <v>1130000</v>
      </c>
      <c r="E179" s="34">
        <f>E180</f>
        <v>600000</v>
      </c>
      <c r="F179" s="36">
        <f t="shared" si="3"/>
        <v>0.5309734513274337</v>
      </c>
    </row>
    <row r="180" spans="1:6" ht="12.75">
      <c r="A180" s="32" t="s">
        <v>145</v>
      </c>
      <c r="B180" s="33" t="s">
        <v>146</v>
      </c>
      <c r="C180" s="34">
        <v>5650000</v>
      </c>
      <c r="D180" s="34">
        <v>1130000</v>
      </c>
      <c r="E180" s="34">
        <v>600000</v>
      </c>
      <c r="F180" s="36">
        <f t="shared" si="3"/>
        <v>0.5309734513274337</v>
      </c>
    </row>
    <row r="181" spans="1:6" ht="12.75">
      <c r="A181" s="32" t="s">
        <v>165</v>
      </c>
      <c r="B181" s="33" t="s">
        <v>166</v>
      </c>
      <c r="C181" s="34">
        <v>3434000</v>
      </c>
      <c r="D181" s="34">
        <v>0</v>
      </c>
      <c r="E181" s="34">
        <f>E182</f>
        <v>0</v>
      </c>
      <c r="F181" s="36"/>
    </row>
    <row r="182" spans="1:6" ht="12.75">
      <c r="A182" s="32" t="s">
        <v>167</v>
      </c>
      <c r="B182" s="33" t="s">
        <v>168</v>
      </c>
      <c r="C182" s="34">
        <v>3434000</v>
      </c>
      <c r="D182" s="34">
        <v>0</v>
      </c>
      <c r="E182" s="34">
        <f>E183+E185</f>
        <v>0</v>
      </c>
      <c r="F182" s="36"/>
    </row>
    <row r="183" spans="1:6" ht="12.75">
      <c r="A183" s="32" t="s">
        <v>169</v>
      </c>
      <c r="B183" s="33" t="s">
        <v>170</v>
      </c>
      <c r="C183" s="34">
        <v>962000</v>
      </c>
      <c r="D183" s="34">
        <v>0</v>
      </c>
      <c r="E183" s="34">
        <f>E184</f>
        <v>0</v>
      </c>
      <c r="F183" s="36"/>
    </row>
    <row r="184" spans="1:6" ht="12.75">
      <c r="A184" s="32" t="s">
        <v>171</v>
      </c>
      <c r="B184" s="33" t="s">
        <v>172</v>
      </c>
      <c r="C184" s="34">
        <v>962000</v>
      </c>
      <c r="D184" s="34">
        <v>0</v>
      </c>
      <c r="E184" s="34">
        <v>0</v>
      </c>
      <c r="F184" s="36"/>
    </row>
    <row r="185" spans="1:6" ht="12.75">
      <c r="A185" s="32" t="s">
        <v>173</v>
      </c>
      <c r="B185" s="33" t="s">
        <v>174</v>
      </c>
      <c r="C185" s="34">
        <v>2472000</v>
      </c>
      <c r="D185" s="34">
        <v>0</v>
      </c>
      <c r="E185" s="34">
        <f>E186</f>
        <v>0</v>
      </c>
      <c r="F185" s="36"/>
    </row>
    <row r="186" spans="1:6" ht="12.75">
      <c r="A186" s="32" t="s">
        <v>175</v>
      </c>
      <c r="B186" s="33" t="s">
        <v>176</v>
      </c>
      <c r="C186" s="34">
        <v>2472000</v>
      </c>
      <c r="D186" s="34">
        <v>0</v>
      </c>
      <c r="E186" s="34">
        <v>0</v>
      </c>
      <c r="F186" s="36"/>
    </row>
    <row r="187" spans="1:6" ht="12.75">
      <c r="A187" s="32" t="s">
        <v>261</v>
      </c>
      <c r="B187" s="33" t="s">
        <v>262</v>
      </c>
      <c r="C187" s="34">
        <v>4180000</v>
      </c>
      <c r="D187" s="34">
        <v>4128000</v>
      </c>
      <c r="E187" s="34">
        <f>E188</f>
        <v>264400</v>
      </c>
      <c r="F187" s="36">
        <f t="shared" si="3"/>
        <v>0.06405038759689922</v>
      </c>
    </row>
    <row r="188" spans="1:6" ht="12.75">
      <c r="A188" s="32" t="s">
        <v>108</v>
      </c>
      <c r="B188" s="33" t="s">
        <v>109</v>
      </c>
      <c r="C188" s="34">
        <v>4180000</v>
      </c>
      <c r="D188" s="34">
        <v>4128000</v>
      </c>
      <c r="E188" s="34">
        <f>E189</f>
        <v>264400</v>
      </c>
      <c r="F188" s="36">
        <f t="shared" si="3"/>
        <v>0.06405038759689922</v>
      </c>
    </row>
    <row r="189" spans="1:6" ht="12.75">
      <c r="A189" s="32" t="s">
        <v>110</v>
      </c>
      <c r="B189" s="33" t="s">
        <v>111</v>
      </c>
      <c r="C189" s="34">
        <v>4180000</v>
      </c>
      <c r="D189" s="34">
        <v>4128000</v>
      </c>
      <c r="E189" s="34">
        <f>E190+E191+E195+E197</f>
        <v>264400</v>
      </c>
      <c r="F189" s="36">
        <f t="shared" si="3"/>
        <v>0.06405038759689922</v>
      </c>
    </row>
    <row r="190" spans="1:6" ht="25.5">
      <c r="A190" s="32" t="s">
        <v>114</v>
      </c>
      <c r="B190" s="33" t="s">
        <v>115</v>
      </c>
      <c r="C190" s="34">
        <v>2090000</v>
      </c>
      <c r="D190" s="34">
        <v>2038000</v>
      </c>
      <c r="E190" s="34">
        <v>250924</v>
      </c>
      <c r="F190" s="36">
        <f t="shared" si="3"/>
        <v>0.12312266928361139</v>
      </c>
    </row>
    <row r="191" spans="1:6" ht="12.75">
      <c r="A191" s="32" t="s">
        <v>129</v>
      </c>
      <c r="B191" s="33" t="s">
        <v>130</v>
      </c>
      <c r="C191" s="34">
        <v>1090000</v>
      </c>
      <c r="D191" s="34">
        <v>1090000</v>
      </c>
      <c r="E191" s="34">
        <f>E192</f>
        <v>30976</v>
      </c>
      <c r="F191" s="36">
        <f t="shared" si="3"/>
        <v>0.02841834862385321</v>
      </c>
    </row>
    <row r="192" spans="1:6" ht="38.25">
      <c r="A192" s="32" t="s">
        <v>131</v>
      </c>
      <c r="B192" s="33" t="s">
        <v>132</v>
      </c>
      <c r="C192" s="34">
        <v>1090000</v>
      </c>
      <c r="D192" s="34">
        <v>1090000</v>
      </c>
      <c r="E192" s="34">
        <f>E193+E194</f>
        <v>30976</v>
      </c>
      <c r="F192" s="36">
        <f t="shared" si="3"/>
        <v>0.02841834862385321</v>
      </c>
    </row>
    <row r="193" spans="1:6" ht="12.75">
      <c r="A193" s="32" t="s">
        <v>133</v>
      </c>
      <c r="B193" s="33" t="s">
        <v>134</v>
      </c>
      <c r="C193" s="34">
        <v>1000000</v>
      </c>
      <c r="D193" s="34">
        <v>1000000</v>
      </c>
      <c r="E193" s="34">
        <v>0</v>
      </c>
      <c r="F193" s="36">
        <f t="shared" si="3"/>
        <v>0</v>
      </c>
    </row>
    <row r="194" spans="1:6" ht="12.75">
      <c r="A194" s="32" t="s">
        <v>135</v>
      </c>
      <c r="B194" s="33" t="s">
        <v>136</v>
      </c>
      <c r="C194" s="34">
        <v>90000</v>
      </c>
      <c r="D194" s="34">
        <v>90000</v>
      </c>
      <c r="E194" s="34">
        <v>30976</v>
      </c>
      <c r="F194" s="36">
        <f t="shared" si="3"/>
        <v>0.3441777777777778</v>
      </c>
    </row>
    <row r="195" spans="1:6" ht="25.5">
      <c r="A195" s="32" t="s">
        <v>156</v>
      </c>
      <c r="B195" s="33" t="s">
        <v>157</v>
      </c>
      <c r="C195" s="34">
        <v>1000000</v>
      </c>
      <c r="D195" s="34">
        <v>1000000</v>
      </c>
      <c r="E195" s="34">
        <f>E196</f>
        <v>0</v>
      </c>
      <c r="F195" s="36">
        <f t="shared" si="3"/>
        <v>0</v>
      </c>
    </row>
    <row r="196" spans="1:6" ht="12.75">
      <c r="A196" s="32" t="s">
        <v>159</v>
      </c>
      <c r="B196" s="33" t="s">
        <v>160</v>
      </c>
      <c r="C196" s="34">
        <v>1000000</v>
      </c>
      <c r="D196" s="34">
        <v>1000000</v>
      </c>
      <c r="E196" s="34">
        <v>0</v>
      </c>
      <c r="F196" s="36">
        <f t="shared" si="3"/>
        <v>0</v>
      </c>
    </row>
    <row r="197" spans="1:6" ht="25.5">
      <c r="A197" s="32" t="s">
        <v>177</v>
      </c>
      <c r="B197" s="33" t="s">
        <v>178</v>
      </c>
      <c r="C197" s="34">
        <v>0</v>
      </c>
      <c r="D197" s="34">
        <v>0</v>
      </c>
      <c r="E197" s="34">
        <f>E198</f>
        <v>-17500</v>
      </c>
      <c r="F197" s="36"/>
    </row>
    <row r="198" spans="1:6" ht="12.75">
      <c r="A198" s="32" t="s">
        <v>179</v>
      </c>
      <c r="B198" s="33" t="s">
        <v>180</v>
      </c>
      <c r="C198" s="34">
        <v>0</v>
      </c>
      <c r="D198" s="34">
        <v>0</v>
      </c>
      <c r="E198" s="34">
        <f>E199</f>
        <v>-17500</v>
      </c>
      <c r="F198" s="36"/>
    </row>
    <row r="199" spans="1:6" ht="25.5">
      <c r="A199" s="32" t="s">
        <v>181</v>
      </c>
      <c r="B199" s="33" t="s">
        <v>182</v>
      </c>
      <c r="C199" s="34">
        <v>0</v>
      </c>
      <c r="D199" s="34">
        <v>0</v>
      </c>
      <c r="E199" s="34">
        <v>-17500</v>
      </c>
      <c r="F199" s="36"/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3">
      <selection activeCell="A5" sqref="A5:F5"/>
    </sheetView>
  </sheetViews>
  <sheetFormatPr defaultColWidth="9.140625" defaultRowHeight="12.75"/>
  <cols>
    <col min="1" max="1" width="74.57421875" style="26" customWidth="1"/>
    <col min="2" max="2" width="10.7109375" style="27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16384" width="9.140625" style="2" customWidth="1"/>
  </cols>
  <sheetData>
    <row r="1" spans="1:6" s="1" customFormat="1" ht="12.75">
      <c r="A1" s="6" t="s">
        <v>2</v>
      </c>
      <c r="B1" s="7"/>
      <c r="F1" s="3" t="s">
        <v>20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39" t="s">
        <v>281</v>
      </c>
      <c r="B5" s="39"/>
      <c r="C5" s="39"/>
      <c r="D5" s="39"/>
      <c r="E5" s="39"/>
      <c r="F5" s="39"/>
    </row>
    <row r="6" spans="1:6" s="1" customFormat="1" ht="12.75">
      <c r="A6" s="38" t="s">
        <v>18</v>
      </c>
      <c r="B6" s="38"/>
      <c r="C6" s="38"/>
      <c r="D6" s="38"/>
      <c r="E6" s="38"/>
      <c r="F6" s="38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5"/>
      <c r="B9" s="35"/>
      <c r="C9" s="12">
        <v>1</v>
      </c>
      <c r="D9" s="12">
        <v>2</v>
      </c>
      <c r="E9" s="12">
        <v>3</v>
      </c>
      <c r="F9" s="12">
        <v>4</v>
      </c>
    </row>
    <row r="10" spans="1:6" s="31" customFormat="1" ht="12.75">
      <c r="A10" s="30" t="s">
        <v>270</v>
      </c>
      <c r="B10" s="28" t="s">
        <v>22</v>
      </c>
      <c r="C10" s="14">
        <v>31452000</v>
      </c>
      <c r="D10" s="14">
        <v>5148000</v>
      </c>
      <c r="E10" s="14">
        <v>3957920</v>
      </c>
      <c r="F10" s="36">
        <v>0.7688267288267289</v>
      </c>
    </row>
    <row r="11" spans="1:6" s="31" customFormat="1" ht="12.75">
      <c r="A11" s="18" t="s">
        <v>71</v>
      </c>
      <c r="B11" s="15" t="s">
        <v>72</v>
      </c>
      <c r="C11" s="14">
        <v>0</v>
      </c>
      <c r="D11" s="14">
        <v>0</v>
      </c>
      <c r="E11" s="14">
        <v>243</v>
      </c>
      <c r="F11" s="36"/>
    </row>
    <row r="12" spans="1:6" s="31" customFormat="1" ht="25.5">
      <c r="A12" s="18" t="s">
        <v>271</v>
      </c>
      <c r="B12" s="16" t="s">
        <v>74</v>
      </c>
      <c r="C12" s="14">
        <v>0</v>
      </c>
      <c r="D12" s="14">
        <v>0</v>
      </c>
      <c r="E12" s="14">
        <v>243</v>
      </c>
      <c r="F12" s="36"/>
    </row>
    <row r="13" spans="1:6" s="31" customFormat="1" ht="12.75">
      <c r="A13" s="18" t="s">
        <v>11</v>
      </c>
      <c r="B13" s="16" t="s">
        <v>75</v>
      </c>
      <c r="C13" s="14">
        <v>0</v>
      </c>
      <c r="D13" s="14">
        <v>0</v>
      </c>
      <c r="E13" s="14">
        <v>243</v>
      </c>
      <c r="F13" s="36"/>
    </row>
    <row r="14" spans="1:6" s="31" customFormat="1" ht="12.75">
      <c r="A14" s="18" t="s">
        <v>81</v>
      </c>
      <c r="B14" s="16" t="s">
        <v>82</v>
      </c>
      <c r="C14" s="14">
        <v>12327000</v>
      </c>
      <c r="D14" s="14">
        <v>709000</v>
      </c>
      <c r="E14" s="14">
        <v>912711</v>
      </c>
      <c r="F14" s="36">
        <v>1.2873215796897037</v>
      </c>
    </row>
    <row r="15" spans="1:6" s="31" customFormat="1" ht="12.75">
      <c r="A15" s="18" t="s">
        <v>272</v>
      </c>
      <c r="B15" s="17" t="s">
        <v>84</v>
      </c>
      <c r="C15" s="14">
        <v>12327000</v>
      </c>
      <c r="D15" s="14">
        <v>709000</v>
      </c>
      <c r="E15" s="14">
        <v>912711</v>
      </c>
      <c r="F15" s="36">
        <v>1.2873215796897037</v>
      </c>
    </row>
    <row r="16" spans="1:6" s="31" customFormat="1" ht="38.25">
      <c r="A16" s="18" t="s">
        <v>273</v>
      </c>
      <c r="B16" s="13" t="s">
        <v>86</v>
      </c>
      <c r="C16" s="14">
        <v>12327000</v>
      </c>
      <c r="D16" s="14">
        <v>709000</v>
      </c>
      <c r="E16" s="14">
        <v>912711</v>
      </c>
      <c r="F16" s="36">
        <v>1.2873215796897037</v>
      </c>
    </row>
    <row r="17" spans="1:6" s="31" customFormat="1" ht="25.5">
      <c r="A17" s="18" t="s">
        <v>87</v>
      </c>
      <c r="B17" s="13" t="s">
        <v>88</v>
      </c>
      <c r="C17" s="14">
        <v>12327000</v>
      </c>
      <c r="D17" s="14">
        <v>709000</v>
      </c>
      <c r="E17" s="14">
        <v>912711</v>
      </c>
      <c r="F17" s="36">
        <v>1.2873215796897037</v>
      </c>
    </row>
    <row r="18" spans="1:6" s="31" customFormat="1" ht="25.5">
      <c r="A18" s="18" t="s">
        <v>92</v>
      </c>
      <c r="B18" s="17" t="s">
        <v>93</v>
      </c>
      <c r="C18" s="14">
        <v>19125000</v>
      </c>
      <c r="D18" s="14">
        <v>4439000</v>
      </c>
      <c r="E18" s="14">
        <v>3044966</v>
      </c>
      <c r="F18" s="36">
        <v>0.6859576481189457</v>
      </c>
    </row>
    <row r="19" spans="1:6" s="31" customFormat="1" ht="25.5">
      <c r="A19" s="18" t="s">
        <v>94</v>
      </c>
      <c r="B19" s="13" t="s">
        <v>95</v>
      </c>
      <c r="C19" s="14">
        <v>19125000</v>
      </c>
      <c r="D19" s="14">
        <v>4439000</v>
      </c>
      <c r="E19" s="14">
        <v>3012459</v>
      </c>
      <c r="F19" s="36">
        <v>0.6786346023879252</v>
      </c>
    </row>
    <row r="20" spans="1:6" s="31" customFormat="1" ht="12.75">
      <c r="A20" s="18" t="s">
        <v>274</v>
      </c>
      <c r="B20" s="13" t="s">
        <v>97</v>
      </c>
      <c r="C20" s="14">
        <v>17528000</v>
      </c>
      <c r="D20" s="14">
        <v>3641000</v>
      </c>
      <c r="E20" s="14">
        <v>0</v>
      </c>
      <c r="F20" s="36">
        <v>0</v>
      </c>
    </row>
    <row r="21" spans="1:6" s="31" customFormat="1" ht="12.75">
      <c r="A21" s="18" t="s">
        <v>275</v>
      </c>
      <c r="B21" s="13" t="s">
        <v>99</v>
      </c>
      <c r="C21" s="14">
        <v>0</v>
      </c>
      <c r="D21" s="14">
        <v>0</v>
      </c>
      <c r="E21" s="14">
        <v>2213888</v>
      </c>
      <c r="F21" s="36"/>
    </row>
    <row r="22" spans="1:6" s="31" customFormat="1" ht="12.75">
      <c r="A22" s="18" t="s">
        <v>100</v>
      </c>
      <c r="B22" s="19" t="s">
        <v>101</v>
      </c>
      <c r="C22" s="14">
        <v>1597000</v>
      </c>
      <c r="D22" s="14">
        <v>798000</v>
      </c>
      <c r="E22" s="14">
        <v>798571</v>
      </c>
      <c r="F22" s="36">
        <v>1.0007155388471178</v>
      </c>
    </row>
    <row r="23" spans="1:6" s="31" customFormat="1" ht="12.75">
      <c r="A23" s="18" t="s">
        <v>102</v>
      </c>
      <c r="B23" s="13" t="s">
        <v>103</v>
      </c>
      <c r="C23" s="14">
        <v>0</v>
      </c>
      <c r="D23" s="14">
        <v>0</v>
      </c>
      <c r="E23" s="14">
        <v>32507</v>
      </c>
      <c r="F23" s="36"/>
    </row>
    <row r="24" spans="1:6" s="31" customFormat="1" ht="12.75">
      <c r="A24" s="18" t="s">
        <v>275</v>
      </c>
      <c r="B24" s="13" t="s">
        <v>104</v>
      </c>
      <c r="C24" s="14">
        <v>0</v>
      </c>
      <c r="D24" s="14">
        <v>0</v>
      </c>
      <c r="E24" s="14">
        <v>32507</v>
      </c>
      <c r="F24" s="36"/>
    </row>
    <row r="25" spans="1:6" s="31" customFormat="1" ht="25.5">
      <c r="A25" s="18" t="s">
        <v>276</v>
      </c>
      <c r="B25" s="19" t="s">
        <v>106</v>
      </c>
      <c r="C25" s="14">
        <v>96590000</v>
      </c>
      <c r="D25" s="14">
        <v>36097000</v>
      </c>
      <c r="E25" s="14">
        <v>2595365</v>
      </c>
      <c r="F25" s="36">
        <v>0.07189974236086101</v>
      </c>
    </row>
    <row r="26" spans="1:6" s="31" customFormat="1" ht="12.75">
      <c r="A26" s="18" t="s">
        <v>183</v>
      </c>
      <c r="B26" s="13" t="s">
        <v>184</v>
      </c>
      <c r="C26" s="14">
        <v>96590000</v>
      </c>
      <c r="D26" s="14">
        <v>36097000</v>
      </c>
      <c r="E26" s="14">
        <v>2595365</v>
      </c>
      <c r="F26" s="36">
        <v>0.07189974236086101</v>
      </c>
    </row>
    <row r="27" spans="1:6" s="31" customFormat="1" ht="12.75">
      <c r="A27" s="18" t="s">
        <v>185</v>
      </c>
      <c r="B27" s="13" t="s">
        <v>186</v>
      </c>
      <c r="C27" s="14">
        <v>7048000</v>
      </c>
      <c r="D27" s="14">
        <v>7048000</v>
      </c>
      <c r="E27" s="14">
        <v>1378000</v>
      </c>
      <c r="F27" s="36">
        <v>0.19551645856980704</v>
      </c>
    </row>
    <row r="28" spans="1:6" s="31" customFormat="1" ht="12.75">
      <c r="A28" s="18" t="s">
        <v>187</v>
      </c>
      <c r="B28" s="19" t="s">
        <v>188</v>
      </c>
      <c r="C28" s="14">
        <v>7048000</v>
      </c>
      <c r="D28" s="14">
        <v>7048000</v>
      </c>
      <c r="E28" s="14">
        <v>1378000</v>
      </c>
      <c r="F28" s="36">
        <v>0.19551645856980704</v>
      </c>
    </row>
    <row r="29" spans="1:6" s="31" customFormat="1" ht="25.5">
      <c r="A29" s="18" t="s">
        <v>189</v>
      </c>
      <c r="B29" s="16" t="s">
        <v>190</v>
      </c>
      <c r="C29" s="14">
        <v>4500000</v>
      </c>
      <c r="D29" s="14">
        <v>4500000</v>
      </c>
      <c r="E29" s="14">
        <v>700000</v>
      </c>
      <c r="F29" s="36">
        <v>0.15555555555555556</v>
      </c>
    </row>
    <row r="30" spans="1:6" s="31" customFormat="1" ht="12.75">
      <c r="A30" s="18" t="s">
        <v>191</v>
      </c>
      <c r="B30" s="16" t="s">
        <v>192</v>
      </c>
      <c r="C30" s="14">
        <v>2548000</v>
      </c>
      <c r="D30" s="14">
        <v>2548000</v>
      </c>
      <c r="E30" s="14">
        <v>678000</v>
      </c>
      <c r="F30" s="36">
        <v>0.26609105180533754</v>
      </c>
    </row>
    <row r="31" spans="1:6" s="31" customFormat="1" ht="12.75">
      <c r="A31" s="18" t="s">
        <v>193</v>
      </c>
      <c r="B31" s="16" t="s">
        <v>194</v>
      </c>
      <c r="C31" s="14">
        <v>8190000</v>
      </c>
      <c r="D31" s="14">
        <v>4163000</v>
      </c>
      <c r="E31" s="14">
        <v>0</v>
      </c>
      <c r="F31" s="36">
        <v>0</v>
      </c>
    </row>
    <row r="32" spans="1:6" s="31" customFormat="1" ht="25.5">
      <c r="A32" s="18" t="s">
        <v>195</v>
      </c>
      <c r="B32" s="16" t="s">
        <v>196</v>
      </c>
      <c r="C32" s="14">
        <v>8190000</v>
      </c>
      <c r="D32" s="14">
        <v>4163000</v>
      </c>
      <c r="E32" s="14">
        <v>0</v>
      </c>
      <c r="F32" s="36">
        <v>0</v>
      </c>
    </row>
    <row r="33" spans="1:6" s="31" customFormat="1" ht="12.75">
      <c r="A33" s="18" t="s">
        <v>197</v>
      </c>
      <c r="B33" s="16" t="s">
        <v>198</v>
      </c>
      <c r="C33" s="14">
        <v>3299000</v>
      </c>
      <c r="D33" s="14">
        <v>3163000</v>
      </c>
      <c r="E33" s="14">
        <v>0</v>
      </c>
      <c r="F33" s="36">
        <v>0</v>
      </c>
    </row>
    <row r="34" spans="1:6" s="31" customFormat="1" ht="12.75">
      <c r="A34" s="18" t="s">
        <v>199</v>
      </c>
      <c r="B34" s="19" t="s">
        <v>200</v>
      </c>
      <c r="C34" s="14">
        <v>4891000</v>
      </c>
      <c r="D34" s="14">
        <v>1000000</v>
      </c>
      <c r="E34" s="14">
        <v>0</v>
      </c>
      <c r="F34" s="36">
        <v>0</v>
      </c>
    </row>
    <row r="35" spans="1:6" s="31" customFormat="1" ht="25.5">
      <c r="A35" s="20" t="s">
        <v>201</v>
      </c>
      <c r="B35" s="16" t="s">
        <v>202</v>
      </c>
      <c r="C35" s="14">
        <v>32424000</v>
      </c>
      <c r="D35" s="14">
        <v>3460000</v>
      </c>
      <c r="E35" s="14">
        <v>1035460</v>
      </c>
      <c r="F35" s="36">
        <v>0.29926589595375724</v>
      </c>
    </row>
    <row r="36" spans="1:6" s="31" customFormat="1" ht="25.5">
      <c r="A36" s="20" t="s">
        <v>203</v>
      </c>
      <c r="B36" s="16" t="s">
        <v>204</v>
      </c>
      <c r="C36" s="14">
        <v>31899000</v>
      </c>
      <c r="D36" s="14">
        <v>2935000</v>
      </c>
      <c r="E36" s="14">
        <v>871550</v>
      </c>
      <c r="F36" s="36">
        <v>0.2969505962521295</v>
      </c>
    </row>
    <row r="37" spans="1:6" s="31" customFormat="1" ht="12.75">
      <c r="A37" s="20" t="s">
        <v>205</v>
      </c>
      <c r="B37" s="16" t="s">
        <v>206</v>
      </c>
      <c r="C37" s="14">
        <v>8136000</v>
      </c>
      <c r="D37" s="14">
        <v>383000</v>
      </c>
      <c r="E37" s="14">
        <v>266496</v>
      </c>
      <c r="F37" s="36">
        <v>0.6958120104438642</v>
      </c>
    </row>
    <row r="38" spans="1:6" s="31" customFormat="1" ht="12.75">
      <c r="A38" s="20" t="s">
        <v>207</v>
      </c>
      <c r="B38" s="16" t="s">
        <v>208</v>
      </c>
      <c r="C38" s="14">
        <v>17559000</v>
      </c>
      <c r="D38" s="14">
        <v>912000</v>
      </c>
      <c r="E38" s="14">
        <v>580825</v>
      </c>
      <c r="F38" s="36">
        <v>0.6368695175438597</v>
      </c>
    </row>
    <row r="39" spans="1:6" s="31" customFormat="1" ht="12.75">
      <c r="A39" s="21" t="s">
        <v>209</v>
      </c>
      <c r="B39" s="16" t="s">
        <v>210</v>
      </c>
      <c r="C39" s="14">
        <v>6204000</v>
      </c>
      <c r="D39" s="14">
        <v>1640000</v>
      </c>
      <c r="E39" s="14">
        <v>24229</v>
      </c>
      <c r="F39" s="36">
        <v>0.014773780487804878</v>
      </c>
    </row>
    <row r="40" spans="1:6" s="31" customFormat="1" ht="12.75">
      <c r="A40" s="21" t="s">
        <v>211</v>
      </c>
      <c r="B40" s="16" t="s">
        <v>212</v>
      </c>
      <c r="C40" s="14">
        <v>525000</v>
      </c>
      <c r="D40" s="14">
        <v>525000</v>
      </c>
      <c r="E40" s="14">
        <v>163910</v>
      </c>
      <c r="F40" s="36">
        <v>0.3122095238095238</v>
      </c>
    </row>
    <row r="41" spans="1:6" s="31" customFormat="1" ht="12.75">
      <c r="A41" s="21" t="s">
        <v>205</v>
      </c>
      <c r="B41" s="16" t="s">
        <v>213</v>
      </c>
      <c r="C41" s="14">
        <v>50000</v>
      </c>
      <c r="D41" s="14">
        <v>50000</v>
      </c>
      <c r="E41" s="14">
        <v>14751</v>
      </c>
      <c r="F41" s="36">
        <v>0.29502</v>
      </c>
    </row>
    <row r="42" spans="1:6" s="31" customFormat="1" ht="12.75">
      <c r="A42" s="18" t="s">
        <v>207</v>
      </c>
      <c r="B42" s="13" t="s">
        <v>214</v>
      </c>
      <c r="C42" s="14">
        <v>475000</v>
      </c>
      <c r="D42" s="14">
        <v>475000</v>
      </c>
      <c r="E42" s="14">
        <v>149159</v>
      </c>
      <c r="F42" s="36">
        <v>0.31401894736842106</v>
      </c>
    </row>
    <row r="43" spans="1:6" s="31" customFormat="1" ht="12.75">
      <c r="A43" s="18" t="s">
        <v>215</v>
      </c>
      <c r="B43" s="22" t="s">
        <v>216</v>
      </c>
      <c r="C43" s="14">
        <v>48928000</v>
      </c>
      <c r="D43" s="14">
        <v>21426000</v>
      </c>
      <c r="E43" s="14">
        <v>258557</v>
      </c>
      <c r="F43" s="36">
        <v>0.01206744142630449</v>
      </c>
    </row>
    <row r="44" spans="1:6" s="31" customFormat="1" ht="12.75">
      <c r="A44" s="20" t="s">
        <v>217</v>
      </c>
      <c r="B44" s="13" t="s">
        <v>218</v>
      </c>
      <c r="C44" s="14">
        <v>48928000</v>
      </c>
      <c r="D44" s="14">
        <v>21426000</v>
      </c>
      <c r="E44" s="14">
        <v>258557</v>
      </c>
      <c r="F44" s="36">
        <v>0.01206744142630449</v>
      </c>
    </row>
    <row r="45" spans="1:6" s="31" customFormat="1" ht="12.75">
      <c r="A45" s="18" t="s">
        <v>219</v>
      </c>
      <c r="B45" s="13" t="s">
        <v>220</v>
      </c>
      <c r="C45" s="14">
        <v>48928000</v>
      </c>
      <c r="D45" s="14">
        <v>21426000</v>
      </c>
      <c r="E45" s="14">
        <v>258557</v>
      </c>
      <c r="F45" s="36">
        <v>0.01206744142630449</v>
      </c>
    </row>
    <row r="46" spans="1:6" s="31" customFormat="1" ht="12.75">
      <c r="A46" s="20" t="s">
        <v>221</v>
      </c>
      <c r="B46" s="13" t="s">
        <v>222</v>
      </c>
      <c r="C46" s="14">
        <v>253000</v>
      </c>
      <c r="D46" s="14">
        <v>253000</v>
      </c>
      <c r="E46" s="14">
        <v>0</v>
      </c>
      <c r="F46" s="36">
        <v>0</v>
      </c>
    </row>
    <row r="47" spans="1:6" s="31" customFormat="1" ht="12.75">
      <c r="A47" s="18" t="s">
        <v>223</v>
      </c>
      <c r="B47" s="13" t="s">
        <v>224</v>
      </c>
      <c r="C47" s="14">
        <v>4585000</v>
      </c>
      <c r="D47" s="14">
        <v>4527000</v>
      </c>
      <c r="E47" s="14">
        <v>157198</v>
      </c>
      <c r="F47" s="36">
        <v>0.034724541639054564</v>
      </c>
    </row>
    <row r="48" spans="1:6" s="31" customFormat="1" ht="12.75">
      <c r="A48" s="18" t="s">
        <v>225</v>
      </c>
      <c r="B48" s="13" t="s">
        <v>226</v>
      </c>
      <c r="C48" s="14">
        <v>44090000</v>
      </c>
      <c r="D48" s="14">
        <v>16646000</v>
      </c>
      <c r="E48" s="14">
        <v>101359</v>
      </c>
      <c r="F48" s="36">
        <v>0.0060890904721855104</v>
      </c>
    </row>
    <row r="49" spans="1:6" s="31" customFormat="1" ht="25.5">
      <c r="A49" s="18" t="s">
        <v>227</v>
      </c>
      <c r="B49" s="13" t="s">
        <v>228</v>
      </c>
      <c r="C49" s="14">
        <v>0</v>
      </c>
      <c r="D49" s="14">
        <v>0</v>
      </c>
      <c r="E49" s="14">
        <v>-76652</v>
      </c>
      <c r="F49" s="36"/>
    </row>
    <row r="50" spans="1:6" s="31" customFormat="1" ht="12.75">
      <c r="A50" s="18" t="s">
        <v>229</v>
      </c>
      <c r="B50" s="13" t="s">
        <v>230</v>
      </c>
      <c r="C50" s="14">
        <v>0</v>
      </c>
      <c r="D50" s="14">
        <v>0</v>
      </c>
      <c r="E50" s="14">
        <v>-76652</v>
      </c>
      <c r="F50" s="36"/>
    </row>
    <row r="51" spans="1:6" s="31" customFormat="1" ht="25.5">
      <c r="A51" s="20" t="s">
        <v>231</v>
      </c>
      <c r="B51" s="19" t="s">
        <v>232</v>
      </c>
      <c r="C51" s="14">
        <v>0</v>
      </c>
      <c r="D51" s="14">
        <v>0</v>
      </c>
      <c r="E51" s="14">
        <v>-76652</v>
      </c>
      <c r="F51" s="36"/>
    </row>
    <row r="52" spans="1:6" s="31" customFormat="1" ht="12.75">
      <c r="A52" s="20" t="s">
        <v>277</v>
      </c>
      <c r="B52" s="13" t="s">
        <v>234</v>
      </c>
      <c r="C52" s="14">
        <v>4851000</v>
      </c>
      <c r="D52" s="14">
        <v>3820000</v>
      </c>
      <c r="E52" s="14">
        <v>250910</v>
      </c>
      <c r="F52" s="36">
        <v>0.06568324607329842</v>
      </c>
    </row>
    <row r="53" spans="1:6" s="31" customFormat="1" ht="12.75">
      <c r="A53" s="20" t="s">
        <v>235</v>
      </c>
      <c r="B53" s="13" t="s">
        <v>188</v>
      </c>
      <c r="C53" s="14">
        <v>4314000</v>
      </c>
      <c r="D53" s="14">
        <v>3283000</v>
      </c>
      <c r="E53" s="14">
        <v>163910</v>
      </c>
      <c r="F53" s="36">
        <v>0.04992689613158696</v>
      </c>
    </row>
    <row r="54" spans="1:6" s="31" customFormat="1" ht="12.75">
      <c r="A54" s="18" t="s">
        <v>183</v>
      </c>
      <c r="B54" s="19" t="s">
        <v>184</v>
      </c>
      <c r="C54" s="14">
        <v>4314000</v>
      </c>
      <c r="D54" s="14">
        <v>3283000</v>
      </c>
      <c r="E54" s="14">
        <v>163910</v>
      </c>
      <c r="F54" s="36">
        <v>0.04992689613158696</v>
      </c>
    </row>
    <row r="55" spans="1:6" s="31" customFormat="1" ht="25.5">
      <c r="A55" s="18" t="s">
        <v>201</v>
      </c>
      <c r="B55" s="19" t="s">
        <v>202</v>
      </c>
      <c r="C55" s="14">
        <v>525000</v>
      </c>
      <c r="D55" s="14">
        <v>525000</v>
      </c>
      <c r="E55" s="14">
        <v>163910</v>
      </c>
      <c r="F55" s="36">
        <v>0.3122095238095238</v>
      </c>
    </row>
    <row r="56" spans="1:6" s="31" customFormat="1" ht="12.75">
      <c r="A56" s="18" t="s">
        <v>211</v>
      </c>
      <c r="B56" s="13" t="s">
        <v>212</v>
      </c>
      <c r="C56" s="14">
        <v>525000</v>
      </c>
      <c r="D56" s="14">
        <v>525000</v>
      </c>
      <c r="E56" s="14">
        <v>163910</v>
      </c>
      <c r="F56" s="36">
        <v>0.3122095238095238</v>
      </c>
    </row>
    <row r="57" spans="1:6" s="31" customFormat="1" ht="12.75">
      <c r="A57" s="18" t="s">
        <v>205</v>
      </c>
      <c r="B57" s="13" t="s">
        <v>213</v>
      </c>
      <c r="C57" s="14">
        <v>50000</v>
      </c>
      <c r="D57" s="14">
        <v>50000</v>
      </c>
      <c r="E57" s="14">
        <v>14751</v>
      </c>
      <c r="F57" s="36">
        <v>0.29502</v>
      </c>
    </row>
    <row r="58" spans="1:6" s="31" customFormat="1" ht="12.75">
      <c r="A58" s="18" t="s">
        <v>207</v>
      </c>
      <c r="B58" s="13" t="s">
        <v>214</v>
      </c>
      <c r="C58" s="14">
        <v>475000</v>
      </c>
      <c r="D58" s="14">
        <v>475000</v>
      </c>
      <c r="E58" s="14">
        <v>149159</v>
      </c>
      <c r="F58" s="36">
        <v>0.31401894736842106</v>
      </c>
    </row>
    <row r="59" spans="1:6" s="31" customFormat="1" ht="12.75">
      <c r="A59" s="18" t="s">
        <v>215</v>
      </c>
      <c r="B59" s="13" t="s">
        <v>216</v>
      </c>
      <c r="C59" s="14">
        <v>3789000</v>
      </c>
      <c r="D59" s="14">
        <v>2758000</v>
      </c>
      <c r="E59" s="14">
        <v>0</v>
      </c>
      <c r="F59" s="36">
        <v>0</v>
      </c>
    </row>
    <row r="60" spans="1:6" s="31" customFormat="1" ht="12.75">
      <c r="A60" s="18" t="s">
        <v>217</v>
      </c>
      <c r="B60" s="13" t="s">
        <v>218</v>
      </c>
      <c r="C60" s="14">
        <v>3789000</v>
      </c>
      <c r="D60" s="14">
        <v>2758000</v>
      </c>
      <c r="E60" s="14">
        <v>0</v>
      </c>
      <c r="F60" s="36">
        <v>0</v>
      </c>
    </row>
    <row r="61" spans="1:6" s="31" customFormat="1" ht="12.75">
      <c r="A61" s="18" t="s">
        <v>219</v>
      </c>
      <c r="B61" s="13" t="s">
        <v>220</v>
      </c>
      <c r="C61" s="14">
        <v>3789000</v>
      </c>
      <c r="D61" s="14">
        <v>2758000</v>
      </c>
      <c r="E61" s="14">
        <v>0</v>
      </c>
      <c r="F61" s="36">
        <v>0</v>
      </c>
    </row>
    <row r="62" spans="1:6" s="31" customFormat="1" ht="12.75">
      <c r="A62" s="18" t="s">
        <v>223</v>
      </c>
      <c r="B62" s="23" t="s">
        <v>224</v>
      </c>
      <c r="C62" s="14">
        <v>617000</v>
      </c>
      <c r="D62" s="14">
        <v>617000</v>
      </c>
      <c r="E62" s="14">
        <v>0</v>
      </c>
      <c r="F62" s="36">
        <v>0</v>
      </c>
    </row>
    <row r="63" spans="1:6" s="31" customFormat="1" ht="12.75">
      <c r="A63" s="18" t="s">
        <v>225</v>
      </c>
      <c r="B63" s="23" t="s">
        <v>226</v>
      </c>
      <c r="C63" s="14">
        <v>3172000</v>
      </c>
      <c r="D63" s="14">
        <v>2141000</v>
      </c>
      <c r="E63" s="14">
        <v>0</v>
      </c>
      <c r="F63" s="36">
        <v>0</v>
      </c>
    </row>
    <row r="64" spans="1:6" s="31" customFormat="1" ht="12.75">
      <c r="A64" s="18" t="s">
        <v>236</v>
      </c>
      <c r="B64" s="19" t="s">
        <v>237</v>
      </c>
      <c r="C64" s="14">
        <v>537000</v>
      </c>
      <c r="D64" s="14">
        <v>537000</v>
      </c>
      <c r="E64" s="14">
        <v>87000</v>
      </c>
      <c r="F64" s="36">
        <v>0.16201117318435754</v>
      </c>
    </row>
    <row r="65" spans="1:6" s="31" customFormat="1" ht="12.75">
      <c r="A65" s="18" t="s">
        <v>183</v>
      </c>
      <c r="B65" s="15" t="s">
        <v>184</v>
      </c>
      <c r="C65" s="14">
        <v>537000</v>
      </c>
      <c r="D65" s="14">
        <v>537000</v>
      </c>
      <c r="E65" s="14">
        <v>87000</v>
      </c>
      <c r="F65" s="36">
        <v>0.16201117318435754</v>
      </c>
    </row>
    <row r="66" spans="1:6" s="31" customFormat="1" ht="12.75">
      <c r="A66" s="18" t="s">
        <v>185</v>
      </c>
      <c r="B66" s="15" t="s">
        <v>186</v>
      </c>
      <c r="C66" s="14">
        <v>81000</v>
      </c>
      <c r="D66" s="14">
        <v>81000</v>
      </c>
      <c r="E66" s="14">
        <v>81000</v>
      </c>
      <c r="F66" s="36">
        <v>1</v>
      </c>
    </row>
    <row r="67" spans="1:6" s="31" customFormat="1" ht="12.75">
      <c r="A67" s="18" t="s">
        <v>187</v>
      </c>
      <c r="B67" s="15" t="s">
        <v>188</v>
      </c>
      <c r="C67" s="14">
        <v>81000</v>
      </c>
      <c r="D67" s="14">
        <v>81000</v>
      </c>
      <c r="E67" s="14">
        <v>81000</v>
      </c>
      <c r="F67" s="36">
        <v>1</v>
      </c>
    </row>
    <row r="68" spans="1:6" s="31" customFormat="1" ht="12.75">
      <c r="A68" s="18" t="s">
        <v>191</v>
      </c>
      <c r="B68" s="15" t="s">
        <v>192</v>
      </c>
      <c r="C68" s="14">
        <v>81000</v>
      </c>
      <c r="D68" s="14">
        <v>81000</v>
      </c>
      <c r="E68" s="14">
        <v>81000</v>
      </c>
      <c r="F68" s="36">
        <v>1</v>
      </c>
    </row>
    <row r="69" spans="1:6" s="31" customFormat="1" ht="12.75">
      <c r="A69" s="18" t="s">
        <v>215</v>
      </c>
      <c r="B69" s="15" t="s">
        <v>216</v>
      </c>
      <c r="C69" s="14">
        <v>456000</v>
      </c>
      <c r="D69" s="14">
        <v>456000</v>
      </c>
      <c r="E69" s="14">
        <v>6000</v>
      </c>
      <c r="F69" s="36">
        <v>0.013157894736842105</v>
      </c>
    </row>
    <row r="70" spans="1:6" s="31" customFormat="1" ht="12.75">
      <c r="A70" s="18" t="s">
        <v>217</v>
      </c>
      <c r="B70" s="15" t="s">
        <v>218</v>
      </c>
      <c r="C70" s="14">
        <v>456000</v>
      </c>
      <c r="D70" s="14">
        <v>456000</v>
      </c>
      <c r="E70" s="14">
        <v>6000</v>
      </c>
      <c r="F70" s="36">
        <v>0.013157894736842105</v>
      </c>
    </row>
    <row r="71" spans="1:6" s="31" customFormat="1" ht="12.75">
      <c r="A71" s="18" t="s">
        <v>219</v>
      </c>
      <c r="B71" s="15" t="s">
        <v>220</v>
      </c>
      <c r="C71" s="14">
        <v>456000</v>
      </c>
      <c r="D71" s="14">
        <v>456000</v>
      </c>
      <c r="E71" s="14">
        <v>6000</v>
      </c>
      <c r="F71" s="36">
        <v>0.013157894736842105</v>
      </c>
    </row>
    <row r="72" spans="1:6" s="31" customFormat="1" ht="12.75">
      <c r="A72" s="18" t="s">
        <v>223</v>
      </c>
      <c r="B72" s="15" t="s">
        <v>224</v>
      </c>
      <c r="C72" s="14">
        <v>100000</v>
      </c>
      <c r="D72" s="14">
        <v>100000</v>
      </c>
      <c r="E72" s="14">
        <v>0</v>
      </c>
      <c r="F72" s="36">
        <v>0</v>
      </c>
    </row>
    <row r="73" spans="1:6" s="31" customFormat="1" ht="12.75">
      <c r="A73" s="20" t="s">
        <v>225</v>
      </c>
      <c r="B73" s="15" t="s">
        <v>226</v>
      </c>
      <c r="C73" s="14">
        <v>356000</v>
      </c>
      <c r="D73" s="14">
        <v>356000</v>
      </c>
      <c r="E73" s="14">
        <v>6000</v>
      </c>
      <c r="F73" s="36">
        <v>0.016853932584269662</v>
      </c>
    </row>
    <row r="74" spans="1:6" s="31" customFormat="1" ht="25.5">
      <c r="A74" s="20" t="s">
        <v>239</v>
      </c>
      <c r="B74" s="15" t="s">
        <v>158</v>
      </c>
      <c r="C74" s="14">
        <v>71000</v>
      </c>
      <c r="D74" s="14">
        <v>13000</v>
      </c>
      <c r="E74" s="14">
        <v>0</v>
      </c>
      <c r="F74" s="36">
        <v>0</v>
      </c>
    </row>
    <row r="75" spans="1:6" s="31" customFormat="1" ht="12.75">
      <c r="A75" s="18" t="s">
        <v>240</v>
      </c>
      <c r="B75" s="15" t="s">
        <v>241</v>
      </c>
      <c r="C75" s="14">
        <v>71000</v>
      </c>
      <c r="D75" s="14">
        <v>13000</v>
      </c>
      <c r="E75" s="14">
        <v>0</v>
      </c>
      <c r="F75" s="36">
        <v>0</v>
      </c>
    </row>
    <row r="76" spans="1:6" s="31" customFormat="1" ht="12.75">
      <c r="A76" s="20" t="s">
        <v>183</v>
      </c>
      <c r="B76" s="15" t="s">
        <v>184</v>
      </c>
      <c r="C76" s="14">
        <v>71000</v>
      </c>
      <c r="D76" s="14">
        <v>13000</v>
      </c>
      <c r="E76" s="14">
        <v>0</v>
      </c>
      <c r="F76" s="36">
        <v>0</v>
      </c>
    </row>
    <row r="77" spans="1:6" s="31" customFormat="1" ht="12.75">
      <c r="A77" s="18" t="s">
        <v>215</v>
      </c>
      <c r="B77" s="15" t="s">
        <v>216</v>
      </c>
      <c r="C77" s="14">
        <v>71000</v>
      </c>
      <c r="D77" s="14">
        <v>13000</v>
      </c>
      <c r="E77" s="14">
        <v>0</v>
      </c>
      <c r="F77" s="36">
        <v>0</v>
      </c>
    </row>
    <row r="78" spans="1:6" s="31" customFormat="1" ht="12.75">
      <c r="A78" s="18" t="s">
        <v>217</v>
      </c>
      <c r="B78" s="15" t="s">
        <v>218</v>
      </c>
      <c r="C78" s="14">
        <v>71000</v>
      </c>
      <c r="D78" s="14">
        <v>13000</v>
      </c>
      <c r="E78" s="14">
        <v>0</v>
      </c>
      <c r="F78" s="36">
        <v>0</v>
      </c>
    </row>
    <row r="79" spans="1:6" s="31" customFormat="1" ht="12.75">
      <c r="A79" s="18" t="s">
        <v>219</v>
      </c>
      <c r="B79" s="15" t="s">
        <v>220</v>
      </c>
      <c r="C79" s="14">
        <v>71000</v>
      </c>
      <c r="D79" s="14">
        <v>13000</v>
      </c>
      <c r="E79" s="14">
        <v>0</v>
      </c>
      <c r="F79" s="36">
        <v>0</v>
      </c>
    </row>
    <row r="80" spans="1:6" s="31" customFormat="1" ht="12.75">
      <c r="A80" s="18" t="s">
        <v>223</v>
      </c>
      <c r="B80" s="15" t="s">
        <v>224</v>
      </c>
      <c r="C80" s="14">
        <v>58000</v>
      </c>
      <c r="D80" s="14">
        <v>0</v>
      </c>
      <c r="E80" s="14">
        <v>0</v>
      </c>
      <c r="F80" s="36"/>
    </row>
    <row r="81" spans="1:6" s="31" customFormat="1" ht="12.75">
      <c r="A81" s="20" t="s">
        <v>225</v>
      </c>
      <c r="B81" s="15" t="s">
        <v>226</v>
      </c>
      <c r="C81" s="14">
        <v>13000</v>
      </c>
      <c r="D81" s="14">
        <v>13000</v>
      </c>
      <c r="E81" s="14">
        <v>0</v>
      </c>
      <c r="F81" s="36">
        <v>0</v>
      </c>
    </row>
    <row r="82" spans="1:6" s="31" customFormat="1" ht="12.75">
      <c r="A82" s="18" t="s">
        <v>278</v>
      </c>
      <c r="B82" s="15" t="s">
        <v>243</v>
      </c>
      <c r="C82" s="14">
        <v>34587000</v>
      </c>
      <c r="D82" s="14">
        <v>16011000</v>
      </c>
      <c r="E82" s="14">
        <v>2168850</v>
      </c>
      <c r="F82" s="36">
        <v>0.13545999625257635</v>
      </c>
    </row>
    <row r="83" spans="1:6" s="31" customFormat="1" ht="12.75">
      <c r="A83" s="18" t="s">
        <v>244</v>
      </c>
      <c r="B83" s="15" t="s">
        <v>245</v>
      </c>
      <c r="C83" s="14">
        <v>367000</v>
      </c>
      <c r="D83" s="14">
        <v>367000</v>
      </c>
      <c r="E83" s="14">
        <v>0</v>
      </c>
      <c r="F83" s="36">
        <v>0</v>
      </c>
    </row>
    <row r="84" spans="1:6" s="31" customFormat="1" ht="12.75">
      <c r="A84" s="20" t="s">
        <v>183</v>
      </c>
      <c r="B84" s="15" t="s">
        <v>184</v>
      </c>
      <c r="C84" s="14">
        <v>367000</v>
      </c>
      <c r="D84" s="14">
        <v>367000</v>
      </c>
      <c r="E84" s="14">
        <v>0</v>
      </c>
      <c r="F84" s="36">
        <v>0</v>
      </c>
    </row>
    <row r="85" spans="1:6" s="31" customFormat="1" ht="12.75">
      <c r="A85" s="18" t="s">
        <v>215</v>
      </c>
      <c r="B85" s="15" t="s">
        <v>216</v>
      </c>
      <c r="C85" s="14">
        <v>367000</v>
      </c>
      <c r="D85" s="14">
        <v>367000</v>
      </c>
      <c r="E85" s="14">
        <v>0</v>
      </c>
      <c r="F85" s="36">
        <v>0</v>
      </c>
    </row>
    <row r="86" spans="1:6" s="31" customFormat="1" ht="12.75">
      <c r="A86" s="18" t="s">
        <v>217</v>
      </c>
      <c r="B86" s="15" t="s">
        <v>218</v>
      </c>
      <c r="C86" s="14">
        <v>367000</v>
      </c>
      <c r="D86" s="14">
        <v>367000</v>
      </c>
      <c r="E86" s="14">
        <v>0</v>
      </c>
      <c r="F86" s="36">
        <v>0</v>
      </c>
    </row>
    <row r="87" spans="1:6" s="31" customFormat="1" ht="12.75">
      <c r="A87" s="20" t="s">
        <v>219</v>
      </c>
      <c r="B87" s="15" t="s">
        <v>220</v>
      </c>
      <c r="C87" s="14">
        <v>367000</v>
      </c>
      <c r="D87" s="14">
        <v>367000</v>
      </c>
      <c r="E87" s="14">
        <v>0</v>
      </c>
      <c r="F87" s="36">
        <v>0</v>
      </c>
    </row>
    <row r="88" spans="1:6" s="31" customFormat="1" ht="12.75">
      <c r="A88" s="20" t="s">
        <v>223</v>
      </c>
      <c r="B88" s="15" t="s">
        <v>224</v>
      </c>
      <c r="C88" s="14">
        <v>160000</v>
      </c>
      <c r="D88" s="14">
        <v>160000</v>
      </c>
      <c r="E88" s="14">
        <v>0</v>
      </c>
      <c r="F88" s="36">
        <v>0</v>
      </c>
    </row>
    <row r="89" spans="1:6" s="31" customFormat="1" ht="12.75">
      <c r="A89" s="18" t="s">
        <v>225</v>
      </c>
      <c r="B89" s="15" t="s">
        <v>226</v>
      </c>
      <c r="C89" s="14">
        <v>207000</v>
      </c>
      <c r="D89" s="14">
        <v>207000</v>
      </c>
      <c r="E89" s="14">
        <v>0</v>
      </c>
      <c r="F89" s="36">
        <v>0</v>
      </c>
    </row>
    <row r="90" spans="1:6" s="31" customFormat="1" ht="12.75">
      <c r="A90" s="18" t="s">
        <v>246</v>
      </c>
      <c r="B90" s="15" t="s">
        <v>247</v>
      </c>
      <c r="C90" s="14">
        <v>27412000</v>
      </c>
      <c r="D90" s="14">
        <v>8836000</v>
      </c>
      <c r="E90" s="14">
        <v>1571298</v>
      </c>
      <c r="F90" s="36">
        <v>0.17782910819375283</v>
      </c>
    </row>
    <row r="91" spans="1:6" s="31" customFormat="1" ht="12.75">
      <c r="A91" s="18" t="s">
        <v>183</v>
      </c>
      <c r="B91" s="15" t="s">
        <v>184</v>
      </c>
      <c r="C91" s="14">
        <v>27412000</v>
      </c>
      <c r="D91" s="14">
        <v>8836000</v>
      </c>
      <c r="E91" s="14">
        <v>1571298</v>
      </c>
      <c r="F91" s="36">
        <v>0.17782910819375283</v>
      </c>
    </row>
    <row r="92" spans="1:6" s="31" customFormat="1" ht="12.75">
      <c r="A92" s="18" t="s">
        <v>185</v>
      </c>
      <c r="B92" s="15" t="s">
        <v>186</v>
      </c>
      <c r="C92" s="14">
        <v>4500000</v>
      </c>
      <c r="D92" s="14">
        <v>4500000</v>
      </c>
      <c r="E92" s="14">
        <v>700000</v>
      </c>
      <c r="F92" s="36">
        <v>0.15555555555555556</v>
      </c>
    </row>
    <row r="93" spans="1:6" s="31" customFormat="1" ht="12.75">
      <c r="A93" s="20" t="s">
        <v>187</v>
      </c>
      <c r="B93" s="15" t="s">
        <v>188</v>
      </c>
      <c r="C93" s="14">
        <v>4500000</v>
      </c>
      <c r="D93" s="14">
        <v>4500000</v>
      </c>
      <c r="E93" s="14">
        <v>700000</v>
      </c>
      <c r="F93" s="36">
        <v>0.15555555555555556</v>
      </c>
    </row>
    <row r="94" spans="1:6" s="31" customFormat="1" ht="25.5">
      <c r="A94" s="18" t="s">
        <v>189</v>
      </c>
      <c r="B94" s="15" t="s">
        <v>190</v>
      </c>
      <c r="C94" s="14">
        <v>4500000</v>
      </c>
      <c r="D94" s="14">
        <v>4500000</v>
      </c>
      <c r="E94" s="14">
        <v>700000</v>
      </c>
      <c r="F94" s="36">
        <v>0.15555555555555556</v>
      </c>
    </row>
    <row r="95" spans="1:6" s="31" customFormat="1" ht="12.75">
      <c r="A95" s="18" t="s">
        <v>193</v>
      </c>
      <c r="B95" s="15" t="s">
        <v>194</v>
      </c>
      <c r="C95" s="14">
        <v>2859000</v>
      </c>
      <c r="D95" s="14">
        <v>2723000</v>
      </c>
      <c r="E95" s="14">
        <v>0</v>
      </c>
      <c r="F95" s="36">
        <v>0</v>
      </c>
    </row>
    <row r="96" spans="1:6" s="31" customFormat="1" ht="25.5">
      <c r="A96" s="18" t="s">
        <v>195</v>
      </c>
      <c r="B96" s="15" t="s">
        <v>196</v>
      </c>
      <c r="C96" s="14">
        <v>2859000</v>
      </c>
      <c r="D96" s="14">
        <v>2723000</v>
      </c>
      <c r="E96" s="14">
        <v>0</v>
      </c>
      <c r="F96" s="36">
        <v>0</v>
      </c>
    </row>
    <row r="97" spans="1:6" s="31" customFormat="1" ht="12.75">
      <c r="A97" s="18" t="s">
        <v>197</v>
      </c>
      <c r="B97" s="15" t="s">
        <v>198</v>
      </c>
      <c r="C97" s="14">
        <v>2859000</v>
      </c>
      <c r="D97" s="14">
        <v>2723000</v>
      </c>
      <c r="E97" s="14">
        <v>0</v>
      </c>
      <c r="F97" s="36">
        <v>0</v>
      </c>
    </row>
    <row r="98" spans="1:6" s="31" customFormat="1" ht="25.5">
      <c r="A98" s="18" t="s">
        <v>201</v>
      </c>
      <c r="B98" s="19" t="s">
        <v>202</v>
      </c>
      <c r="C98" s="14">
        <v>19490000</v>
      </c>
      <c r="D98" s="14">
        <v>1050000</v>
      </c>
      <c r="E98" s="14">
        <v>871298</v>
      </c>
      <c r="F98" s="36">
        <v>0.829807619047619</v>
      </c>
    </row>
    <row r="99" spans="1:6" s="31" customFormat="1" ht="25.5">
      <c r="A99" s="18" t="s">
        <v>203</v>
      </c>
      <c r="B99" s="15" t="s">
        <v>204</v>
      </c>
      <c r="C99" s="14">
        <v>19490000</v>
      </c>
      <c r="D99" s="14">
        <v>1050000</v>
      </c>
      <c r="E99" s="14">
        <v>871298</v>
      </c>
      <c r="F99" s="36">
        <v>0.829807619047619</v>
      </c>
    </row>
    <row r="100" spans="1:6" s="31" customFormat="1" ht="12.75">
      <c r="A100" s="18" t="s">
        <v>205</v>
      </c>
      <c r="B100" s="15" t="s">
        <v>206</v>
      </c>
      <c r="C100" s="14">
        <v>6076000</v>
      </c>
      <c r="D100" s="14">
        <v>300000</v>
      </c>
      <c r="E100" s="14">
        <v>266496</v>
      </c>
      <c r="F100" s="36">
        <v>0.88832</v>
      </c>
    </row>
    <row r="101" spans="1:6" s="31" customFormat="1" ht="12.75">
      <c r="A101" s="18" t="s">
        <v>207</v>
      </c>
      <c r="B101" s="15" t="s">
        <v>208</v>
      </c>
      <c r="C101" s="14">
        <v>13281000</v>
      </c>
      <c r="D101" s="14">
        <v>654000</v>
      </c>
      <c r="E101" s="14">
        <v>580825</v>
      </c>
      <c r="F101" s="36">
        <v>0.8881116207951071</v>
      </c>
    </row>
    <row r="102" spans="1:6" s="31" customFormat="1" ht="12.75">
      <c r="A102" s="18" t="s">
        <v>209</v>
      </c>
      <c r="B102" s="15" t="s">
        <v>210</v>
      </c>
      <c r="C102" s="14">
        <v>133000</v>
      </c>
      <c r="D102" s="14">
        <v>96000</v>
      </c>
      <c r="E102" s="14">
        <v>23977</v>
      </c>
      <c r="F102" s="36">
        <v>0.24976041666666668</v>
      </c>
    </row>
    <row r="103" spans="1:6" s="31" customFormat="1" ht="12.75">
      <c r="A103" s="18" t="s">
        <v>215</v>
      </c>
      <c r="B103" s="15" t="s">
        <v>216</v>
      </c>
      <c r="C103" s="14">
        <v>563000</v>
      </c>
      <c r="D103" s="14">
        <v>563000</v>
      </c>
      <c r="E103" s="14">
        <v>0</v>
      </c>
      <c r="F103" s="36">
        <v>0</v>
      </c>
    </row>
    <row r="104" spans="1:6" s="31" customFormat="1" ht="12.75">
      <c r="A104" s="18" t="s">
        <v>217</v>
      </c>
      <c r="B104" s="15" t="s">
        <v>218</v>
      </c>
      <c r="C104" s="14">
        <v>563000</v>
      </c>
      <c r="D104" s="14">
        <v>563000</v>
      </c>
      <c r="E104" s="14">
        <v>0</v>
      </c>
      <c r="F104" s="36">
        <v>0</v>
      </c>
    </row>
    <row r="105" spans="1:6" s="31" customFormat="1" ht="12.75">
      <c r="A105" s="18" t="s">
        <v>219</v>
      </c>
      <c r="B105" s="15" t="s">
        <v>220</v>
      </c>
      <c r="C105" s="14">
        <v>563000</v>
      </c>
      <c r="D105" s="14">
        <v>563000</v>
      </c>
      <c r="E105" s="14">
        <v>0</v>
      </c>
      <c r="F105" s="36">
        <v>0</v>
      </c>
    </row>
    <row r="106" spans="1:6" s="31" customFormat="1" ht="12.75">
      <c r="A106" s="18" t="s">
        <v>225</v>
      </c>
      <c r="B106" s="15" t="s">
        <v>226</v>
      </c>
      <c r="C106" s="14">
        <v>563000</v>
      </c>
      <c r="D106" s="14">
        <v>563000</v>
      </c>
      <c r="E106" s="14">
        <v>0</v>
      </c>
      <c r="F106" s="36">
        <v>0</v>
      </c>
    </row>
    <row r="107" spans="1:6" s="31" customFormat="1" ht="12.75">
      <c r="A107" s="18" t="s">
        <v>248</v>
      </c>
      <c r="B107" s="15" t="s">
        <v>249</v>
      </c>
      <c r="C107" s="14">
        <v>4539000</v>
      </c>
      <c r="D107" s="14">
        <v>4539000</v>
      </c>
      <c r="E107" s="14">
        <v>57552</v>
      </c>
      <c r="F107" s="36">
        <v>0.012679444811632518</v>
      </c>
    </row>
    <row r="108" spans="1:6" s="31" customFormat="1" ht="12.75">
      <c r="A108" s="18" t="s">
        <v>183</v>
      </c>
      <c r="B108" s="15" t="s">
        <v>184</v>
      </c>
      <c r="C108" s="14">
        <v>4539000</v>
      </c>
      <c r="D108" s="14">
        <v>4539000</v>
      </c>
      <c r="E108" s="14">
        <v>57552</v>
      </c>
      <c r="F108" s="36">
        <v>0.012679444811632518</v>
      </c>
    </row>
    <row r="109" spans="1:6" s="31" customFormat="1" ht="12.75">
      <c r="A109" s="18" t="s">
        <v>185</v>
      </c>
      <c r="B109" s="15" t="s">
        <v>186</v>
      </c>
      <c r="C109" s="14">
        <v>1927000</v>
      </c>
      <c r="D109" s="14">
        <v>1927000</v>
      </c>
      <c r="E109" s="14">
        <v>57000</v>
      </c>
      <c r="F109" s="36">
        <v>0.029579657498702647</v>
      </c>
    </row>
    <row r="110" spans="1:6" s="31" customFormat="1" ht="12.75">
      <c r="A110" s="18" t="s">
        <v>187</v>
      </c>
      <c r="B110" s="15" t="s">
        <v>188</v>
      </c>
      <c r="C110" s="14">
        <v>1927000</v>
      </c>
      <c r="D110" s="14">
        <v>1927000</v>
      </c>
      <c r="E110" s="14">
        <v>57000</v>
      </c>
      <c r="F110" s="36">
        <v>0.029579657498702647</v>
      </c>
    </row>
    <row r="111" spans="1:6" s="31" customFormat="1" ht="12.75">
      <c r="A111" s="18" t="s">
        <v>191</v>
      </c>
      <c r="B111" s="15" t="s">
        <v>192</v>
      </c>
      <c r="C111" s="14">
        <v>1927000</v>
      </c>
      <c r="D111" s="14">
        <v>1927000</v>
      </c>
      <c r="E111" s="14">
        <v>57000</v>
      </c>
      <c r="F111" s="36">
        <v>0.029579657498702647</v>
      </c>
    </row>
    <row r="112" spans="1:6" s="31" customFormat="1" ht="25.5">
      <c r="A112" s="18" t="s">
        <v>201</v>
      </c>
      <c r="B112" s="15" t="s">
        <v>202</v>
      </c>
      <c r="C112" s="14">
        <v>1283000</v>
      </c>
      <c r="D112" s="14">
        <v>1283000</v>
      </c>
      <c r="E112" s="14">
        <v>252</v>
      </c>
      <c r="F112" s="36">
        <v>0.00019641465315666407</v>
      </c>
    </row>
    <row r="113" spans="1:6" s="31" customFormat="1" ht="25.5">
      <c r="A113" s="18" t="s">
        <v>203</v>
      </c>
      <c r="B113" s="15" t="s">
        <v>204</v>
      </c>
      <c r="C113" s="14">
        <v>1283000</v>
      </c>
      <c r="D113" s="14">
        <v>1283000</v>
      </c>
      <c r="E113" s="14">
        <v>252</v>
      </c>
      <c r="F113" s="36">
        <v>0.00019641465315666407</v>
      </c>
    </row>
    <row r="114" spans="1:6" s="31" customFormat="1" ht="12.75">
      <c r="A114" s="18" t="s">
        <v>209</v>
      </c>
      <c r="B114" s="15" t="s">
        <v>210</v>
      </c>
      <c r="C114" s="14">
        <v>1283000</v>
      </c>
      <c r="D114" s="14">
        <v>1283000</v>
      </c>
      <c r="E114" s="14">
        <v>252</v>
      </c>
      <c r="F114" s="36">
        <v>0.00019641465315666407</v>
      </c>
    </row>
    <row r="115" spans="1:6" s="31" customFormat="1" ht="12.75">
      <c r="A115" s="18" t="s">
        <v>215</v>
      </c>
      <c r="B115" s="15" t="s">
        <v>216</v>
      </c>
      <c r="C115" s="14">
        <v>1329000</v>
      </c>
      <c r="D115" s="14">
        <v>1329000</v>
      </c>
      <c r="E115" s="14">
        <v>300</v>
      </c>
      <c r="F115" s="36">
        <v>0.0002257336343115124</v>
      </c>
    </row>
    <row r="116" spans="1:6" s="31" customFormat="1" ht="12.75">
      <c r="A116" s="18" t="s">
        <v>217</v>
      </c>
      <c r="B116" s="19" t="s">
        <v>218</v>
      </c>
      <c r="C116" s="14">
        <v>1329000</v>
      </c>
      <c r="D116" s="14">
        <v>1329000</v>
      </c>
      <c r="E116" s="14">
        <v>300</v>
      </c>
      <c r="F116" s="36">
        <v>0.0002257336343115124</v>
      </c>
    </row>
    <row r="117" spans="1:6" s="31" customFormat="1" ht="12.75">
      <c r="A117" s="18" t="s">
        <v>219</v>
      </c>
      <c r="B117" s="15" t="s">
        <v>220</v>
      </c>
      <c r="C117" s="14">
        <v>1329000</v>
      </c>
      <c r="D117" s="14">
        <v>1329000</v>
      </c>
      <c r="E117" s="14">
        <v>300</v>
      </c>
      <c r="F117" s="36">
        <v>0.0002257336343115124</v>
      </c>
    </row>
    <row r="118" spans="1:6" s="31" customFormat="1" ht="12.75">
      <c r="A118" s="18" t="s">
        <v>223</v>
      </c>
      <c r="B118" s="15" t="s">
        <v>224</v>
      </c>
      <c r="C118" s="14">
        <v>85000</v>
      </c>
      <c r="D118" s="14">
        <v>85000</v>
      </c>
      <c r="E118" s="14">
        <v>0</v>
      </c>
      <c r="F118" s="36">
        <v>0</v>
      </c>
    </row>
    <row r="119" spans="1:6" s="31" customFormat="1" ht="12.75">
      <c r="A119" s="18" t="s">
        <v>225</v>
      </c>
      <c r="B119" s="15" t="s">
        <v>226</v>
      </c>
      <c r="C119" s="14">
        <v>1244000</v>
      </c>
      <c r="D119" s="14">
        <v>1244000</v>
      </c>
      <c r="E119" s="14">
        <v>300</v>
      </c>
      <c r="F119" s="36">
        <v>0.00024115755627009645</v>
      </c>
    </row>
    <row r="120" spans="1:6" s="31" customFormat="1" ht="25.5">
      <c r="A120" s="18" t="s">
        <v>269</v>
      </c>
      <c r="B120" s="15" t="s">
        <v>250</v>
      </c>
      <c r="C120" s="14">
        <v>2269000</v>
      </c>
      <c r="D120" s="14">
        <v>2269000</v>
      </c>
      <c r="E120" s="14">
        <v>540000</v>
      </c>
      <c r="F120" s="36">
        <v>0.2379903040987219</v>
      </c>
    </row>
    <row r="121" spans="1:6" s="31" customFormat="1" ht="12.75">
      <c r="A121" s="18" t="s">
        <v>183</v>
      </c>
      <c r="B121" s="15" t="s">
        <v>184</v>
      </c>
      <c r="C121" s="14">
        <v>2269000</v>
      </c>
      <c r="D121" s="14">
        <v>2269000</v>
      </c>
      <c r="E121" s="14">
        <v>540000</v>
      </c>
      <c r="F121" s="36">
        <v>0.2379903040987219</v>
      </c>
    </row>
    <row r="122" spans="1:6" s="31" customFormat="1" ht="12.75">
      <c r="A122" s="18" t="s">
        <v>185</v>
      </c>
      <c r="B122" s="15" t="s">
        <v>186</v>
      </c>
      <c r="C122" s="14">
        <v>540000</v>
      </c>
      <c r="D122" s="14">
        <v>540000</v>
      </c>
      <c r="E122" s="14">
        <v>540000</v>
      </c>
      <c r="F122" s="36">
        <v>1</v>
      </c>
    </row>
    <row r="123" spans="1:6" s="31" customFormat="1" ht="12.75">
      <c r="A123" s="18" t="s">
        <v>187</v>
      </c>
      <c r="B123" s="15" t="s">
        <v>188</v>
      </c>
      <c r="C123" s="14">
        <v>540000</v>
      </c>
      <c r="D123" s="14">
        <v>540000</v>
      </c>
      <c r="E123" s="14">
        <v>540000</v>
      </c>
      <c r="F123" s="36">
        <v>1</v>
      </c>
    </row>
    <row r="124" spans="1:6" s="31" customFormat="1" ht="12.75">
      <c r="A124" s="18" t="s">
        <v>191</v>
      </c>
      <c r="B124" s="15" t="s">
        <v>192</v>
      </c>
      <c r="C124" s="14">
        <v>540000</v>
      </c>
      <c r="D124" s="14">
        <v>540000</v>
      </c>
      <c r="E124" s="14">
        <v>540000</v>
      </c>
      <c r="F124" s="36">
        <v>1</v>
      </c>
    </row>
    <row r="125" spans="1:6" s="31" customFormat="1" ht="12.75">
      <c r="A125" s="18" t="s">
        <v>215</v>
      </c>
      <c r="B125" s="15" t="s">
        <v>216</v>
      </c>
      <c r="C125" s="14">
        <v>1729000</v>
      </c>
      <c r="D125" s="14">
        <v>1729000</v>
      </c>
      <c r="E125" s="14">
        <v>0</v>
      </c>
      <c r="F125" s="36">
        <v>0</v>
      </c>
    </row>
    <row r="126" spans="1:6" s="31" customFormat="1" ht="12.75">
      <c r="A126" s="18" t="s">
        <v>217</v>
      </c>
      <c r="B126" s="15" t="s">
        <v>218</v>
      </c>
      <c r="C126" s="14">
        <v>1729000</v>
      </c>
      <c r="D126" s="14">
        <v>1729000</v>
      </c>
      <c r="E126" s="14">
        <v>0</v>
      </c>
      <c r="F126" s="36">
        <v>0</v>
      </c>
    </row>
    <row r="127" spans="1:6" s="31" customFormat="1" ht="12.75">
      <c r="A127" s="18" t="s">
        <v>219</v>
      </c>
      <c r="B127" s="15" t="s">
        <v>220</v>
      </c>
      <c r="C127" s="14">
        <v>1729000</v>
      </c>
      <c r="D127" s="14">
        <v>1729000</v>
      </c>
      <c r="E127" s="14">
        <v>0</v>
      </c>
      <c r="F127" s="36">
        <v>0</v>
      </c>
    </row>
    <row r="128" spans="1:6" s="31" customFormat="1" ht="12.75">
      <c r="A128" s="18" t="s">
        <v>221</v>
      </c>
      <c r="B128" s="15" t="s">
        <v>222</v>
      </c>
      <c r="C128" s="14">
        <v>253000</v>
      </c>
      <c r="D128" s="14">
        <v>253000</v>
      </c>
      <c r="E128" s="14">
        <v>0</v>
      </c>
      <c r="F128" s="36">
        <v>0</v>
      </c>
    </row>
    <row r="129" spans="1:6" s="31" customFormat="1" ht="12.75">
      <c r="A129" s="18" t="s">
        <v>223</v>
      </c>
      <c r="B129" s="15" t="s">
        <v>224</v>
      </c>
      <c r="C129" s="14">
        <v>331000</v>
      </c>
      <c r="D129" s="14">
        <v>331000</v>
      </c>
      <c r="E129" s="14">
        <v>0</v>
      </c>
      <c r="F129" s="36">
        <v>0</v>
      </c>
    </row>
    <row r="130" spans="1:6" s="31" customFormat="1" ht="12.75">
      <c r="A130" s="18" t="s">
        <v>225</v>
      </c>
      <c r="B130" s="15" t="s">
        <v>226</v>
      </c>
      <c r="C130" s="14">
        <v>1145000</v>
      </c>
      <c r="D130" s="14">
        <v>1145000</v>
      </c>
      <c r="E130" s="14">
        <v>0</v>
      </c>
      <c r="F130" s="36">
        <v>0</v>
      </c>
    </row>
    <row r="131" spans="1:6" s="31" customFormat="1" ht="25.5">
      <c r="A131" s="18" t="s">
        <v>251</v>
      </c>
      <c r="B131" s="15" t="s">
        <v>252</v>
      </c>
      <c r="C131" s="14">
        <v>4119000</v>
      </c>
      <c r="D131" s="14">
        <v>858000</v>
      </c>
      <c r="E131" s="14">
        <v>56304</v>
      </c>
      <c r="F131" s="36">
        <v>0.06562237762237762</v>
      </c>
    </row>
    <row r="132" spans="1:6" s="31" customFormat="1" ht="12.75">
      <c r="A132" s="18" t="s">
        <v>253</v>
      </c>
      <c r="B132" s="15" t="s">
        <v>254</v>
      </c>
      <c r="C132" s="14">
        <v>440000</v>
      </c>
      <c r="D132" s="14">
        <v>440000</v>
      </c>
      <c r="E132" s="14">
        <v>0</v>
      </c>
      <c r="F132" s="36">
        <v>0</v>
      </c>
    </row>
    <row r="133" spans="1:6" s="31" customFormat="1" ht="12.75">
      <c r="A133" s="18" t="s">
        <v>183</v>
      </c>
      <c r="B133" s="15" t="s">
        <v>184</v>
      </c>
      <c r="C133" s="14">
        <v>440000</v>
      </c>
      <c r="D133" s="14">
        <v>440000</v>
      </c>
      <c r="E133" s="14">
        <v>0</v>
      </c>
      <c r="F133" s="36">
        <v>0</v>
      </c>
    </row>
    <row r="134" spans="1:6" s="31" customFormat="1" ht="12.75">
      <c r="A134" s="18" t="s">
        <v>193</v>
      </c>
      <c r="B134" s="15" t="s">
        <v>194</v>
      </c>
      <c r="C134" s="14">
        <v>440000</v>
      </c>
      <c r="D134" s="14">
        <v>440000</v>
      </c>
      <c r="E134" s="14">
        <v>0</v>
      </c>
      <c r="F134" s="36">
        <v>0</v>
      </c>
    </row>
    <row r="135" spans="1:6" s="31" customFormat="1" ht="25.5">
      <c r="A135" s="18" t="s">
        <v>195</v>
      </c>
      <c r="B135" s="15" t="s">
        <v>196</v>
      </c>
      <c r="C135" s="14">
        <v>440000</v>
      </c>
      <c r="D135" s="14">
        <v>440000</v>
      </c>
      <c r="E135" s="14">
        <v>0</v>
      </c>
      <c r="F135" s="36">
        <v>0</v>
      </c>
    </row>
    <row r="136" spans="1:6" s="31" customFormat="1" ht="12.75">
      <c r="A136" s="18" t="s">
        <v>197</v>
      </c>
      <c r="B136" s="15" t="s">
        <v>198</v>
      </c>
      <c r="C136" s="14">
        <v>440000</v>
      </c>
      <c r="D136" s="14">
        <v>440000</v>
      </c>
      <c r="E136" s="14">
        <v>0</v>
      </c>
      <c r="F136" s="36">
        <v>0</v>
      </c>
    </row>
    <row r="137" spans="1:6" s="31" customFormat="1" ht="12.75">
      <c r="A137" s="18" t="s">
        <v>255</v>
      </c>
      <c r="B137" s="15" t="s">
        <v>256</v>
      </c>
      <c r="C137" s="14">
        <v>3679000</v>
      </c>
      <c r="D137" s="14">
        <v>418000</v>
      </c>
      <c r="E137" s="14">
        <v>56304</v>
      </c>
      <c r="F137" s="36">
        <v>0.13469856459330143</v>
      </c>
    </row>
    <row r="138" spans="1:6" s="31" customFormat="1" ht="12.75">
      <c r="A138" s="18" t="s">
        <v>183</v>
      </c>
      <c r="B138" s="15" t="s">
        <v>184</v>
      </c>
      <c r="C138" s="14">
        <v>3679000</v>
      </c>
      <c r="D138" s="14">
        <v>418000</v>
      </c>
      <c r="E138" s="14">
        <v>56304</v>
      </c>
      <c r="F138" s="36">
        <v>0.13469856459330143</v>
      </c>
    </row>
    <row r="139" spans="1:6" s="31" customFormat="1" ht="25.5">
      <c r="A139" s="18" t="s">
        <v>201</v>
      </c>
      <c r="B139" s="15" t="s">
        <v>202</v>
      </c>
      <c r="C139" s="14">
        <v>1934000</v>
      </c>
      <c r="D139" s="14">
        <v>203000</v>
      </c>
      <c r="E139" s="14">
        <v>0</v>
      </c>
      <c r="F139" s="36">
        <v>0</v>
      </c>
    </row>
    <row r="140" spans="1:6" s="31" customFormat="1" ht="25.5">
      <c r="A140" s="18" t="s">
        <v>203</v>
      </c>
      <c r="B140" s="15" t="s">
        <v>204</v>
      </c>
      <c r="C140" s="14">
        <v>1934000</v>
      </c>
      <c r="D140" s="14">
        <v>203000</v>
      </c>
      <c r="E140" s="14">
        <v>0</v>
      </c>
      <c r="F140" s="36">
        <v>0</v>
      </c>
    </row>
    <row r="141" spans="1:6" s="31" customFormat="1" ht="12.75">
      <c r="A141" s="18" t="s">
        <v>205</v>
      </c>
      <c r="B141" s="15" t="s">
        <v>206</v>
      </c>
      <c r="C141" s="14">
        <v>730000</v>
      </c>
      <c r="D141" s="14">
        <v>41000</v>
      </c>
      <c r="E141" s="14">
        <v>0</v>
      </c>
      <c r="F141" s="36">
        <v>0</v>
      </c>
    </row>
    <row r="142" spans="1:6" s="31" customFormat="1" ht="12.75">
      <c r="A142" s="18" t="s">
        <v>207</v>
      </c>
      <c r="B142" s="15" t="s">
        <v>208</v>
      </c>
      <c r="C142" s="14">
        <v>1204000</v>
      </c>
      <c r="D142" s="14">
        <v>162000</v>
      </c>
      <c r="E142" s="14">
        <v>0</v>
      </c>
      <c r="F142" s="36">
        <v>0</v>
      </c>
    </row>
    <row r="143" spans="1:6" s="31" customFormat="1" ht="12.75">
      <c r="A143" s="18" t="s">
        <v>215</v>
      </c>
      <c r="B143" s="15" t="s">
        <v>216</v>
      </c>
      <c r="C143" s="14">
        <v>1745000</v>
      </c>
      <c r="D143" s="14">
        <v>215000</v>
      </c>
      <c r="E143" s="14">
        <v>61304</v>
      </c>
      <c r="F143" s="36">
        <v>0.2851348837209302</v>
      </c>
    </row>
    <row r="144" spans="1:6" s="31" customFormat="1" ht="12.75">
      <c r="A144" s="18" t="s">
        <v>217</v>
      </c>
      <c r="B144" s="15" t="s">
        <v>218</v>
      </c>
      <c r="C144" s="14">
        <v>1745000</v>
      </c>
      <c r="D144" s="14">
        <v>215000</v>
      </c>
      <c r="E144" s="14">
        <v>61304</v>
      </c>
      <c r="F144" s="36">
        <v>0.2851348837209302</v>
      </c>
    </row>
    <row r="145" spans="1:6" s="31" customFormat="1" ht="12.75">
      <c r="A145" s="18" t="s">
        <v>219</v>
      </c>
      <c r="B145" s="15" t="s">
        <v>220</v>
      </c>
      <c r="C145" s="14">
        <v>1745000</v>
      </c>
      <c r="D145" s="14">
        <v>215000</v>
      </c>
      <c r="E145" s="14">
        <v>61304</v>
      </c>
      <c r="F145" s="36">
        <v>0.2851348837209302</v>
      </c>
    </row>
    <row r="146" spans="1:6" ht="12.75">
      <c r="A146" s="18" t="s">
        <v>225</v>
      </c>
      <c r="B146" s="15" t="s">
        <v>226</v>
      </c>
      <c r="C146" s="14">
        <v>1745000</v>
      </c>
      <c r="D146" s="14">
        <v>215000</v>
      </c>
      <c r="E146" s="14">
        <v>61304</v>
      </c>
      <c r="F146" s="36">
        <v>0.2851348837209302</v>
      </c>
    </row>
    <row r="147" spans="1:6" ht="25.5">
      <c r="A147" s="18" t="s">
        <v>227</v>
      </c>
      <c r="B147" s="16" t="s">
        <v>228</v>
      </c>
      <c r="C147" s="14">
        <v>0</v>
      </c>
      <c r="D147" s="14">
        <v>0</v>
      </c>
      <c r="E147" s="14">
        <v>-5000</v>
      </c>
      <c r="F147" s="36"/>
    </row>
    <row r="148" spans="1:6" ht="12.75">
      <c r="A148" s="18" t="s">
        <v>229</v>
      </c>
      <c r="B148" s="15" t="s">
        <v>230</v>
      </c>
      <c r="C148" s="14">
        <v>0</v>
      </c>
      <c r="D148" s="14">
        <v>0</v>
      </c>
      <c r="E148" s="14">
        <v>-5000</v>
      </c>
      <c r="F148" s="36"/>
    </row>
    <row r="149" spans="1:6" ht="25.5">
      <c r="A149" s="24" t="s">
        <v>231</v>
      </c>
      <c r="B149" s="15" t="s">
        <v>232</v>
      </c>
      <c r="C149" s="14">
        <v>0</v>
      </c>
      <c r="D149" s="14">
        <v>0</v>
      </c>
      <c r="E149" s="14">
        <v>-5000</v>
      </c>
      <c r="F149" s="36"/>
    </row>
    <row r="150" spans="1:6" ht="12.75">
      <c r="A150" s="24" t="s">
        <v>257</v>
      </c>
      <c r="B150" s="16" t="s">
        <v>258</v>
      </c>
      <c r="C150" s="14">
        <v>52962000</v>
      </c>
      <c r="D150" s="14">
        <v>15395000</v>
      </c>
      <c r="E150" s="14">
        <v>119301</v>
      </c>
      <c r="F150" s="36">
        <v>0.007749334199415395</v>
      </c>
    </row>
    <row r="151" spans="1:6" ht="12.75">
      <c r="A151" s="25" t="s">
        <v>279</v>
      </c>
      <c r="B151" s="15" t="s">
        <v>260</v>
      </c>
      <c r="C151" s="14">
        <v>52962000</v>
      </c>
      <c r="D151" s="14">
        <v>15395000</v>
      </c>
      <c r="E151" s="14">
        <v>119301</v>
      </c>
      <c r="F151" s="36">
        <v>0.007749334199415395</v>
      </c>
    </row>
    <row r="152" spans="1:6" ht="12.75">
      <c r="A152" s="24" t="s">
        <v>183</v>
      </c>
      <c r="B152" s="16" t="s">
        <v>184</v>
      </c>
      <c r="C152" s="14">
        <v>52962000</v>
      </c>
      <c r="D152" s="14">
        <v>15395000</v>
      </c>
      <c r="E152" s="14">
        <v>119301</v>
      </c>
      <c r="F152" s="36">
        <v>0.007749334199415395</v>
      </c>
    </row>
    <row r="153" spans="1:6" ht="12.75">
      <c r="A153" s="24" t="s">
        <v>193</v>
      </c>
      <c r="B153" s="16" t="s">
        <v>194</v>
      </c>
      <c r="C153" s="14">
        <v>4891000</v>
      </c>
      <c r="D153" s="14">
        <v>1000000</v>
      </c>
      <c r="E153" s="14">
        <v>0</v>
      </c>
      <c r="F153" s="36">
        <v>0</v>
      </c>
    </row>
    <row r="154" spans="1:6" ht="25.5">
      <c r="A154" s="21" t="s">
        <v>195</v>
      </c>
      <c r="B154" s="16" t="s">
        <v>196</v>
      </c>
      <c r="C154" s="14">
        <v>4891000</v>
      </c>
      <c r="D154" s="14">
        <v>1000000</v>
      </c>
      <c r="E154" s="14">
        <v>0</v>
      </c>
      <c r="F154" s="36">
        <v>0</v>
      </c>
    </row>
    <row r="155" spans="1:6" ht="12.75">
      <c r="A155" s="24" t="s">
        <v>199</v>
      </c>
      <c r="B155" s="16" t="s">
        <v>200</v>
      </c>
      <c r="C155" s="14">
        <v>4891000</v>
      </c>
      <c r="D155" s="14">
        <v>1000000</v>
      </c>
      <c r="E155" s="14">
        <v>0</v>
      </c>
      <c r="F155" s="36">
        <v>0</v>
      </c>
    </row>
    <row r="156" spans="1:6" ht="25.5">
      <c r="A156" s="25" t="s">
        <v>201</v>
      </c>
      <c r="B156" s="16" t="s">
        <v>202</v>
      </c>
      <c r="C156" s="14">
        <v>9192000</v>
      </c>
      <c r="D156" s="14">
        <v>399000</v>
      </c>
      <c r="E156" s="14">
        <v>0</v>
      </c>
      <c r="F156" s="36">
        <v>0</v>
      </c>
    </row>
    <row r="157" spans="1:6" ht="25.5">
      <c r="A157" s="29" t="s">
        <v>203</v>
      </c>
      <c r="B157" s="16" t="s">
        <v>204</v>
      </c>
      <c r="C157" s="14">
        <v>9192000</v>
      </c>
      <c r="D157" s="14">
        <v>399000</v>
      </c>
      <c r="E157" s="14">
        <v>0</v>
      </c>
      <c r="F157" s="36">
        <v>0</v>
      </c>
    </row>
    <row r="158" spans="1:6" ht="12.75">
      <c r="A158" s="18" t="s">
        <v>205</v>
      </c>
      <c r="B158" s="15" t="s">
        <v>206</v>
      </c>
      <c r="C158" s="14">
        <v>1330000</v>
      </c>
      <c r="D158" s="14">
        <v>42000</v>
      </c>
      <c r="E158" s="14">
        <v>0</v>
      </c>
      <c r="F158" s="36">
        <v>0</v>
      </c>
    </row>
    <row r="159" spans="1:6" ht="12.75">
      <c r="A159" s="18" t="s">
        <v>207</v>
      </c>
      <c r="B159" s="15" t="s">
        <v>208</v>
      </c>
      <c r="C159" s="14">
        <v>3074000</v>
      </c>
      <c r="D159" s="14">
        <v>96000</v>
      </c>
      <c r="E159" s="14">
        <v>0</v>
      </c>
      <c r="F159" s="36">
        <v>0</v>
      </c>
    </row>
    <row r="160" spans="1:6" ht="12.75">
      <c r="A160" s="18" t="s">
        <v>209</v>
      </c>
      <c r="B160" s="15" t="s">
        <v>210</v>
      </c>
      <c r="C160" s="14">
        <v>4788000</v>
      </c>
      <c r="D160" s="14">
        <v>261000</v>
      </c>
      <c r="E160" s="14">
        <v>0</v>
      </c>
      <c r="F160" s="36">
        <v>0</v>
      </c>
    </row>
    <row r="161" spans="1:6" ht="12.75">
      <c r="A161" s="18" t="s">
        <v>215</v>
      </c>
      <c r="B161" s="16" t="s">
        <v>216</v>
      </c>
      <c r="C161" s="14">
        <v>38879000</v>
      </c>
      <c r="D161" s="14">
        <v>13996000</v>
      </c>
      <c r="E161" s="14">
        <v>190953</v>
      </c>
      <c r="F161" s="36">
        <v>0.013643398113746786</v>
      </c>
    </row>
    <row r="162" spans="1:6" ht="12.75">
      <c r="A162" s="18" t="s">
        <v>217</v>
      </c>
      <c r="B162" s="15" t="s">
        <v>218</v>
      </c>
      <c r="C162" s="14">
        <v>38879000</v>
      </c>
      <c r="D162" s="14">
        <v>13996000</v>
      </c>
      <c r="E162" s="14">
        <v>190953</v>
      </c>
      <c r="F162" s="36">
        <v>0.013643398113746786</v>
      </c>
    </row>
    <row r="163" spans="1:6" ht="12.75">
      <c r="A163" s="24" t="s">
        <v>219</v>
      </c>
      <c r="B163" s="15" t="s">
        <v>220</v>
      </c>
      <c r="C163" s="14">
        <v>38879000</v>
      </c>
      <c r="D163" s="14">
        <v>13996000</v>
      </c>
      <c r="E163" s="14">
        <v>190953</v>
      </c>
      <c r="F163" s="36">
        <v>0.013643398113746786</v>
      </c>
    </row>
    <row r="164" spans="1:6" ht="12.75">
      <c r="A164" s="24" t="s">
        <v>223</v>
      </c>
      <c r="B164" s="16" t="s">
        <v>224</v>
      </c>
      <c r="C164" s="14">
        <v>3234000</v>
      </c>
      <c r="D164" s="14">
        <v>3234000</v>
      </c>
      <c r="E164" s="14">
        <v>157198</v>
      </c>
      <c r="F164" s="36">
        <v>0.04860791589363018</v>
      </c>
    </row>
    <row r="165" spans="1:6" ht="12.75">
      <c r="A165" s="25" t="s">
        <v>225</v>
      </c>
      <c r="B165" s="15" t="s">
        <v>226</v>
      </c>
      <c r="C165" s="14">
        <v>35645000</v>
      </c>
      <c r="D165" s="14">
        <v>10762000</v>
      </c>
      <c r="E165" s="14">
        <v>33755</v>
      </c>
      <c r="F165" s="36">
        <v>0.003136498792046088</v>
      </c>
    </row>
    <row r="166" spans="1:6" ht="25.5">
      <c r="A166" s="24" t="s">
        <v>227</v>
      </c>
      <c r="B166" s="16" t="s">
        <v>228</v>
      </c>
      <c r="C166" s="14">
        <v>0</v>
      </c>
      <c r="D166" s="14">
        <v>0</v>
      </c>
      <c r="E166" s="14">
        <v>-71652</v>
      </c>
      <c r="F166" s="36"/>
    </row>
    <row r="167" spans="1:6" ht="12.75">
      <c r="A167" s="24" t="s">
        <v>229</v>
      </c>
      <c r="B167" s="16" t="s">
        <v>230</v>
      </c>
      <c r="C167" s="14">
        <v>0</v>
      </c>
      <c r="D167" s="14">
        <v>0</v>
      </c>
      <c r="E167" s="14">
        <v>-71652</v>
      </c>
      <c r="F167" s="36"/>
    </row>
    <row r="168" spans="1:6" ht="25.5">
      <c r="A168" s="21" t="s">
        <v>231</v>
      </c>
      <c r="B168" s="16" t="s">
        <v>232</v>
      </c>
      <c r="C168" s="14">
        <v>0</v>
      </c>
      <c r="D168" s="14">
        <v>0</v>
      </c>
      <c r="E168" s="14">
        <v>-71652</v>
      </c>
      <c r="F168" s="36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Delia</cp:lastModifiedBy>
  <cp:lastPrinted>2015-04-09T09:27:41Z</cp:lastPrinted>
  <dcterms:created xsi:type="dcterms:W3CDTF">2006-04-26T09:34:16Z</dcterms:created>
  <dcterms:modified xsi:type="dcterms:W3CDTF">2015-04-23T08:55:09Z</dcterms:modified>
  <cp:category/>
  <cp:version/>
  <cp:contentType/>
  <cp:contentStatus/>
</cp:coreProperties>
</file>