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17" firstSheet="1" activeTab="1"/>
  </bookViews>
  <sheets>
    <sheet name="Anexa 1 sintetic" sheetId="1" r:id="rId1"/>
    <sheet name="Anexa 1" sheetId="2" r:id="rId2"/>
    <sheet name="Anexa 4" sheetId="3" state="hidden" r:id="rId3"/>
  </sheets>
  <definedNames>
    <definedName name="_xlnm.Print_Titles" localSheetId="0">'Anexa 1 sintetic'!$9:$11</definedName>
    <definedName name="_xlnm.Print_Titles" localSheetId="2">'Anexa 4'!$7:$8</definedName>
  </definedNames>
  <calcPr fullCalcOnLoad="1"/>
</workbook>
</file>

<file path=xl/sharedStrings.xml><?xml version="1.0" encoding="utf-8"?>
<sst xmlns="http://schemas.openxmlformats.org/spreadsheetml/2006/main" count="488" uniqueCount="301">
  <si>
    <t>AUTORITATEA ADMINISTRAŢIEI  PUBLICE CENTRALE/LOCALE</t>
  </si>
  <si>
    <t>Anexa nr.1</t>
  </si>
  <si>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</si>
  <si>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</si>
  <si>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</si>
  <si>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</si>
  <si>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</si>
  <si>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</si>
  <si>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</si>
  <si>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</si>
  <si>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</si>
  <si>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</si>
  <si>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</si>
  <si>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</si>
  <si>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</si>
  <si>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</si>
  <si>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</si>
  <si>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</si>
  <si>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</si>
  <si>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</si>
  <si>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</si>
  <si>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</si>
  <si>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</si>
  <si>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</si>
  <si>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</si>
  <si>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</si>
  <si>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</si>
  <si>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</si>
  <si>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</si>
  <si>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</si>
  <si>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</si>
  <si>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</si>
  <si>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</si>
  <si>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</si>
  <si>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</si>
  <si>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</si>
  <si>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</si>
  <si>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</si>
  <si>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</si>
  <si>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</si>
  <si>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</si>
  <si>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</si>
  <si>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</si>
  <si>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</si>
  <si>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</si>
  <si>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</si>
  <si>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</si>
  <si>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</si>
  <si>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</si>
  <si>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</si>
  <si>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</si>
  <si>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</si>
  <si>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</si>
  <si>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</si>
  <si>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</si>
  <si>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</si>
  <si>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</si>
  <si>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</si>
  <si>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</si>
  <si>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</si>
  <si>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</si>
  <si>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</si>
  <si>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</si>
  <si>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</si>
  <si>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</si>
  <si>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</si>
  <si>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</si>
  <si>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</si>
  <si>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</si>
  <si>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</si>
  <si>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</si>
  <si>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</si>
  <si>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</si>
  <si>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</si>
  <si>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</si>
  <si>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</si>
  <si>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</si>
  <si>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</si>
  <si>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</si>
  <si>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</si>
  <si>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</si>
  <si>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</si>
  <si>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</si>
  <si>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</si>
  <si>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</si>
  <si>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</si>
  <si>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</si>
  <si>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</si>
  <si>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</si>
  <si>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</si>
  <si>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</si>
  <si>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</si>
  <si>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                                                                                *) Rd.50 = Rd.155 din Anexa de fundamentare  nr.2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</si>
  <si>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</si>
  <si>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</si>
  <si>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</si>
  <si>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</si>
  <si>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</si>
  <si>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</si>
  <si>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</si>
  <si>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</si>
  <si>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</si>
  <si>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</si>
  <si>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</si>
  <si>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</si>
  <si>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</si>
  <si>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</si>
  <si>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</si>
  <si>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</si>
  <si>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</si>
  <si>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</si>
  <si>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</si>
  <si>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</si>
  <si>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</si>
  <si>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</si>
  <si>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</si>
  <si>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</si>
  <si>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</si>
  <si>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</si>
  <si>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</si>
  <si>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</si>
  <si>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</si>
  <si>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</si>
  <si>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</si>
  <si>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</si>
  <si>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</si>
  <si>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</si>
  <si>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</si>
  <si>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</si>
  <si>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</si>
  <si>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</si>
  <si>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</si>
  <si>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</si>
  <si>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</si>
  <si>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</si>
  <si>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</si>
  <si>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</si>
  <si>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</si>
  <si>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</si>
  <si>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</si>
  <si>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</si>
  <si>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</si>
  <si>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</si>
  <si>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</si>
  <si>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</si>
  <si>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</si>
  <si>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</si>
  <si>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</si>
  <si>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</si>
  <si>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</si>
  <si>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</si>
  <si>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</si>
  <si>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</si>
  <si>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</si>
  <si>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</si>
  <si>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</si>
  <si>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</si>
  <si>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</si>
  <si>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</si>
  <si>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</si>
  <si>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</si>
  <si>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</si>
  <si>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</si>
  <si>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</si>
  <si>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</si>
  <si>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</si>
  <si>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</si>
  <si>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</si>
  <si>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</si>
  <si>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</si>
  <si>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</si>
  <si>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</si>
  <si>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</si>
  <si>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</si>
  <si>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</si>
  <si>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</si>
  <si>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</si>
  <si>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</si>
  <si>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</si>
  <si>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</si>
  <si>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</si>
  <si>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</si>
  <si>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</si>
  <si>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</si>
  <si>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</si>
  <si>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</si>
  <si>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</si>
  <si>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</si>
  <si>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</si>
  <si>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</si>
  <si>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</si>
  <si>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</si>
  <si>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</si>
  <si>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</si>
  <si>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</si>
  <si>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</si>
  <si>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</si>
  <si>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</si>
  <si>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</si>
  <si>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</si>
  <si>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</si>
  <si>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</si>
  <si>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</si>
  <si>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</si>
  <si>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</si>
  <si>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</si>
  <si>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</si>
  <si>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</si>
  <si>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</si>
  <si>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</si>
  <si>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</si>
  <si>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</si>
  <si>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</si>
  <si>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</si>
  <si>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</si>
  <si>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</si>
  <si>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</si>
  <si>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</si>
  <si>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</si>
  <si>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</si>
  <si>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</si>
  <si>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</si>
  <si>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</si>
  <si>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</si>
  <si>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</si>
  <si>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</si>
  <si>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</si>
  <si>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</si>
  <si>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</si>
  <si>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</si>
  <si>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</si>
  <si>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</si>
  <si>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</si>
  <si>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</si>
  <si>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</si>
  <si>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</si>
  <si>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</si>
  <si>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</si>
  <si>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</si>
  <si>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</si>
  <si>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</si>
  <si>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</si>
  <si>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</si>
  <si>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</si>
  <si>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</si>
  <si>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</si>
  <si>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</si>
  <si>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</si>
  <si>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</si>
  <si>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</si>
  <si>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</si>
  <si>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</si>
  <si>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</si>
  <si>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</si>
  <si>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</si>
  <si>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</si>
  <si>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</si>
  <si>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</si>
  <si>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</si>
  <si>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</si>
  <si>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</si>
  <si>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</si>
  <si>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</si>
  <si>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</si>
  <si>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</si>
  <si>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</si>
  <si>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</si>
  <si>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</si>
  <si>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</si>
  <si>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</si>
  <si>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</si>
  <si>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</si>
  <si>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</si>
  <si>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</si>
  <si>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</si>
  <si>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</si>
  <si>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</si>
  <si>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</si>
  <si>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</si>
  <si>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</si>
  <si>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</si>
  <si>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</si>
  <si>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</si>
  <si>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</si>
  <si>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Sediul/Adresa VIDRASĂU, JUD. MUREȘ</t>
  </si>
  <si>
    <t>Operatorul economic RA AEROPORTUL TRANSILVANIA TG.MUREȘ</t>
  </si>
  <si>
    <t>Cod unic de înregistrare  4276000</t>
  </si>
  <si>
    <t>PRESEDINTE CA</t>
  </si>
  <si>
    <t>VASILESCU VLADIMIR</t>
  </si>
  <si>
    <t xml:space="preserve"> Realizat/ Preliminat  an precedent 2015</t>
  </si>
  <si>
    <t>Propuneri  an curent 2016</t>
  </si>
  <si>
    <t>Estimări an 2017</t>
  </si>
  <si>
    <t>Estimări an 2018</t>
  </si>
  <si>
    <t>BUGETUL  DE  VENITURI  ŞI  CHELTUIELI  PE  ANUL  2016</t>
  </si>
  <si>
    <t>VICEPRESEDINTE                                                                                                                 GHERENDI LUMINITA</t>
  </si>
  <si>
    <t>DIRECTOR ECONOMIC                                                                          POP VIOLETA</t>
  </si>
  <si>
    <t>AVIZAT</t>
  </si>
  <si>
    <t>Consilul Judetean Mures</t>
  </si>
  <si>
    <t>Proiect</t>
  </si>
  <si>
    <t xml:space="preserve">Propunere rectificare </t>
  </si>
  <si>
    <t>Fonduri europene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</si>
</sst>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23" borderId="1" applyNumberFormat="0" applyAlignment="0" applyProtection="0"/>
    <xf numFmtId="0" fontId="12" fillId="0" borderId="6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0" fillId="0" borderId="13" xfId="56" applyFont="1" applyFill="1" applyBorder="1" applyAlignment="1">
      <alignment horizontal="left" vertical="center" wrapText="1"/>
      <protection/>
    </xf>
    <xf numFmtId="0" fontId="20" fillId="0" borderId="13" xfId="56" applyFont="1" applyFill="1" applyBorder="1" applyAlignment="1">
      <alignment horizontal="left" vertical="top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56" applyFont="1" applyFill="1">
      <alignment/>
      <protection/>
    </xf>
    <xf numFmtId="0" fontId="0" fillId="0" borderId="0" xfId="56" applyFont="1" applyFill="1" applyBorder="1">
      <alignment/>
      <protection/>
    </xf>
    <xf numFmtId="0" fontId="20" fillId="0" borderId="14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vertical="center"/>
      <protection/>
    </xf>
    <xf numFmtId="0" fontId="20" fillId="0" borderId="14" xfId="56" applyFont="1" applyFill="1" applyBorder="1" applyAlignment="1">
      <alignment wrapText="1"/>
      <protection/>
    </xf>
    <xf numFmtId="0" fontId="20" fillId="0" borderId="14" xfId="56" applyFont="1" applyFill="1" applyBorder="1" applyAlignment="1">
      <alignment horizontal="center"/>
      <protection/>
    </xf>
    <xf numFmtId="0" fontId="20" fillId="0" borderId="0" xfId="56" applyFont="1" applyFill="1" applyBorder="1">
      <alignment/>
      <protection/>
    </xf>
    <xf numFmtId="0" fontId="21" fillId="0" borderId="0" xfId="56" applyFont="1" applyFill="1" applyBorder="1" applyAlignment="1">
      <alignment horizontal="center"/>
      <protection/>
    </xf>
    <xf numFmtId="0" fontId="21" fillId="0" borderId="0" xfId="56" applyFont="1" applyFill="1" applyAlignment="1">
      <alignment horizontal="center"/>
      <protection/>
    </xf>
    <xf numFmtId="0" fontId="19" fillId="0" borderId="15" xfId="57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56" applyFont="1" applyFill="1" applyBorder="1" applyAlignment="1">
      <alignment wrapText="1"/>
      <protection/>
    </xf>
    <xf numFmtId="0" fontId="23" fillId="0" borderId="0" xfId="56" applyFont="1" applyFill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5" xfId="57" applyFont="1" applyFill="1" applyBorder="1" applyAlignment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top" wrapText="1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5" xfId="57" applyFont="1" applyFill="1" applyBorder="1">
      <alignment/>
      <protection/>
    </xf>
    <xf numFmtId="0" fontId="20" fillId="0" borderId="15" xfId="57" applyFont="1" applyFill="1" applyBorder="1">
      <alignment/>
      <protection/>
    </xf>
    <xf numFmtId="0" fontId="27" fillId="0" borderId="15" xfId="57" applyFont="1" applyFill="1" applyBorder="1" applyAlignment="1">
      <alignment horizontal="center"/>
      <protection/>
    </xf>
    <xf numFmtId="0" fontId="19" fillId="0" borderId="15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top" wrapText="1"/>
      <protection/>
    </xf>
    <xf numFmtId="0" fontId="0" fillId="0" borderId="15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left" vertical="center" wrapText="1"/>
      <protection/>
    </xf>
    <xf numFmtId="0" fontId="19" fillId="0" borderId="15" xfId="57" applyFont="1" applyFill="1" applyBorder="1" applyAlignment="1">
      <alignment vertical="center" wrapText="1"/>
      <protection/>
    </xf>
    <xf numFmtId="0" fontId="28" fillId="0" borderId="15" xfId="57" applyFont="1" applyFill="1" applyBorder="1" applyAlignment="1">
      <alignment wrapText="1"/>
      <protection/>
    </xf>
    <xf numFmtId="0" fontId="27" fillId="0" borderId="15" xfId="57" applyFont="1" applyFill="1" applyBorder="1">
      <alignment/>
      <protection/>
    </xf>
    <xf numFmtId="49" fontId="19" fillId="0" borderId="15" xfId="57" applyNumberFormat="1" applyFont="1" applyFill="1" applyBorder="1" applyAlignment="1">
      <alignment horizontal="left" vertical="top" wrapText="1"/>
      <protection/>
    </xf>
    <xf numFmtId="0" fontId="19" fillId="0" borderId="24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center"/>
      <protection/>
    </xf>
    <xf numFmtId="0" fontId="19" fillId="0" borderId="25" xfId="57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19" fillId="0" borderId="25" xfId="57" applyNumberFormat="1" applyFont="1" applyFill="1" applyBorder="1" applyAlignment="1">
      <alignment horizontal="left" vertical="top" wrapText="1"/>
      <protection/>
    </xf>
    <xf numFmtId="0" fontId="19" fillId="0" borderId="25" xfId="57" applyFont="1" applyFill="1" applyBorder="1" applyAlignment="1">
      <alignment horizontal="left" vertical="top" wrapText="1"/>
      <protection/>
    </xf>
    <xf numFmtId="0" fontId="19" fillId="0" borderId="15" xfId="56" applyFont="1" applyFill="1" applyBorder="1" applyAlignment="1">
      <alignment horizontal="left" wrapText="1"/>
      <protection/>
    </xf>
    <xf numFmtId="0" fontId="0" fillId="0" borderId="15" xfId="56" applyFont="1" applyFill="1" applyBorder="1" applyAlignment="1">
      <alignment horizontal="left" wrapText="1"/>
      <protection/>
    </xf>
    <xf numFmtId="0" fontId="0" fillId="0" borderId="15" xfId="56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9" fillId="0" borderId="26" xfId="57" applyFont="1" applyFill="1" applyBorder="1" applyAlignment="1">
      <alignment horizontal="center" vertical="center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20" fillId="0" borderId="27" xfId="57" applyFont="1" applyFill="1" applyBorder="1" applyAlignment="1">
      <alignment horizontal="center" vertical="center"/>
      <protection/>
    </xf>
    <xf numFmtId="0" fontId="27" fillId="0" borderId="25" xfId="57" applyFont="1" applyFill="1" applyBorder="1" applyAlignment="1">
      <alignment horizontal="center" vertical="center"/>
      <protection/>
    </xf>
    <xf numFmtId="0" fontId="20" fillId="0" borderId="15" xfId="57" applyFont="1" applyFill="1" applyBorder="1" applyAlignment="1">
      <alignment horizontal="center" vertical="center"/>
      <protection/>
    </xf>
    <xf numFmtId="0" fontId="19" fillId="0" borderId="28" xfId="57" applyFont="1" applyFill="1" applyBorder="1" applyAlignment="1">
      <alignment horizontal="center" vertical="center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3" fontId="22" fillId="0" borderId="0" xfId="56" applyNumberFormat="1" applyFont="1" applyFill="1" applyBorder="1">
      <alignment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Alignment="1">
      <alignment wrapText="1"/>
      <protection/>
    </xf>
    <xf numFmtId="0" fontId="20" fillId="0" borderId="0" xfId="56" applyFont="1" applyFill="1" applyAlignment="1">
      <alignment horizontal="center"/>
      <protection/>
    </xf>
    <xf numFmtId="0" fontId="27" fillId="0" borderId="0" xfId="56" applyFont="1" applyFill="1" applyBorder="1">
      <alignment/>
      <protection/>
    </xf>
    <xf numFmtId="0" fontId="27" fillId="0" borderId="0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horizontal="center"/>
      <protection/>
    </xf>
    <xf numFmtId="0" fontId="20" fillId="0" borderId="13" xfId="56" applyFont="1" applyFill="1" applyBorder="1" applyAlignment="1">
      <alignment horizontal="center" wrapText="1"/>
      <protection/>
    </xf>
    <xf numFmtId="0" fontId="20" fillId="0" borderId="13" xfId="56" applyFont="1" applyFill="1" applyBorder="1" applyAlignment="1">
      <alignment horizontal="center"/>
      <protection/>
    </xf>
    <xf numFmtId="0" fontId="20" fillId="0" borderId="13" xfId="56" applyFont="1" applyFill="1" applyBorder="1" applyAlignment="1">
      <alignment vertical="center" wrapText="1"/>
      <protection/>
    </xf>
    <xf numFmtId="0" fontId="27" fillId="0" borderId="13" xfId="56" applyFont="1" applyFill="1" applyBorder="1" applyAlignment="1">
      <alignment horizontal="center" wrapText="1"/>
      <protection/>
    </xf>
    <xf numFmtId="0" fontId="20" fillId="0" borderId="15" xfId="57" applyFont="1" applyFill="1" applyBorder="1" applyAlignment="1">
      <alignment vertical="top" wrapText="1"/>
      <protection/>
    </xf>
    <xf numFmtId="0" fontId="20" fillId="0" borderId="29" xfId="56" applyFont="1" applyFill="1" applyBorder="1" applyAlignment="1">
      <alignment vertical="center" wrapText="1"/>
      <protection/>
    </xf>
    <xf numFmtId="0" fontId="20" fillId="0" borderId="30" xfId="56" applyFont="1" applyFill="1" applyBorder="1" applyAlignment="1">
      <alignment vertical="center" wrapText="1"/>
      <protection/>
    </xf>
    <xf numFmtId="0" fontId="20" fillId="0" borderId="31" xfId="56" applyFont="1" applyFill="1" applyBorder="1" applyAlignment="1">
      <alignment vertical="top" wrapText="1"/>
      <protection/>
    </xf>
    <xf numFmtId="0" fontId="27" fillId="0" borderId="32" xfId="0" applyFont="1" applyBorder="1" applyAlignment="1">
      <alignment vertical="top" wrapText="1"/>
    </xf>
    <xf numFmtId="0" fontId="20" fillId="0" borderId="25" xfId="57" applyFont="1" applyFill="1" applyBorder="1" applyAlignment="1">
      <alignment vertical="center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20" fillId="0" borderId="29" xfId="56" applyFont="1" applyFill="1" applyBorder="1" applyAlignment="1">
      <alignment horizontal="left" vertical="center" wrapText="1"/>
      <protection/>
    </xf>
    <xf numFmtId="0" fontId="27" fillId="0" borderId="13" xfId="56" applyFont="1" applyFill="1" applyBorder="1" applyAlignment="1">
      <alignment horizontal="left" vertical="top" wrapText="1"/>
      <protection/>
    </xf>
    <xf numFmtId="0" fontId="27" fillId="0" borderId="33" xfId="0" applyFont="1" applyBorder="1" applyAlignment="1">
      <alignment vertical="top" wrapText="1"/>
    </xf>
    <xf numFmtId="0" fontId="20" fillId="0" borderId="0" xfId="56" applyFont="1" applyFill="1" applyBorder="1" applyAlignment="1">
      <alignment vertical="center" wrapText="1"/>
      <protection/>
    </xf>
    <xf numFmtId="0" fontId="27" fillId="0" borderId="13" xfId="56" applyFont="1" applyFill="1" applyBorder="1" applyAlignment="1">
      <alignment horizontal="center" vertical="center" wrapText="1"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left" vertical="top" wrapText="1"/>
      <protection/>
    </xf>
    <xf numFmtId="0" fontId="26" fillId="0" borderId="0" xfId="56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56" applyFont="1" applyFill="1" applyBorder="1" applyAlignment="1">
      <alignment wrapText="1"/>
      <protection/>
    </xf>
    <xf numFmtId="0" fontId="27" fillId="0" borderId="0" xfId="56" applyFont="1" applyFill="1" applyAlignment="1">
      <alignment horizontal="center" vertical="center"/>
      <protection/>
    </xf>
    <xf numFmtId="0" fontId="27" fillId="0" borderId="0" xfId="56" applyFont="1" applyFill="1" applyAlignment="1">
      <alignment wrapText="1"/>
      <protection/>
    </xf>
    <xf numFmtId="0" fontId="27" fillId="0" borderId="0" xfId="56" applyFont="1" applyFill="1" applyAlignment="1">
      <alignment horizontal="center"/>
      <protection/>
    </xf>
    <xf numFmtId="2" fontId="27" fillId="0" borderId="13" xfId="56" applyNumberFormat="1" applyFont="1" applyFill="1" applyBorder="1" applyAlignment="1">
      <alignment horizontal="left" wrapText="1"/>
      <protection/>
    </xf>
    <xf numFmtId="2" fontId="27" fillId="0" borderId="13" xfId="56" applyNumberFormat="1" applyFont="1" applyFill="1" applyBorder="1">
      <alignment/>
      <protection/>
    </xf>
    <xf numFmtId="2" fontId="20" fillId="0" borderId="13" xfId="56" applyNumberFormat="1" applyFont="1" applyFill="1" applyBorder="1" applyAlignment="1">
      <alignment horizontal="left" wrapText="1"/>
      <protection/>
    </xf>
    <xf numFmtId="2" fontId="20" fillId="0" borderId="13" xfId="56" applyNumberFormat="1" applyFont="1" applyFill="1" applyBorder="1">
      <alignment/>
      <protection/>
    </xf>
    <xf numFmtId="3" fontId="20" fillId="0" borderId="0" xfId="56" applyNumberFormat="1" applyFont="1" applyFill="1" applyAlignment="1">
      <alignment horizontal="right"/>
      <protection/>
    </xf>
    <xf numFmtId="3" fontId="27" fillId="0" borderId="0" xfId="56" applyNumberFormat="1" applyFont="1" applyFill="1" applyAlignment="1">
      <alignment horizontal="right"/>
      <protection/>
    </xf>
    <xf numFmtId="3" fontId="20" fillId="0" borderId="0" xfId="56" applyNumberFormat="1" applyFont="1" applyFill="1" applyBorder="1" applyAlignment="1">
      <alignment horizontal="right"/>
      <protection/>
    </xf>
    <xf numFmtId="3" fontId="20" fillId="0" borderId="14" xfId="56" applyNumberFormat="1" applyFont="1" applyFill="1" applyBorder="1" applyAlignment="1">
      <alignment horizontal="right"/>
      <protection/>
    </xf>
    <xf numFmtId="3" fontId="20" fillId="0" borderId="13" xfId="56" applyNumberFormat="1" applyFont="1" applyFill="1" applyBorder="1" applyAlignment="1">
      <alignment horizontal="right" wrapText="1"/>
      <protection/>
    </xf>
    <xf numFmtId="3" fontId="27" fillId="0" borderId="13" xfId="56" applyNumberFormat="1" applyFont="1" applyFill="1" applyBorder="1" applyAlignment="1">
      <alignment horizontal="right" wrapText="1"/>
      <protection/>
    </xf>
    <xf numFmtId="3" fontId="27" fillId="0" borderId="0" xfId="56" applyNumberFormat="1" applyFont="1" applyFill="1" applyBorder="1" applyAlignment="1">
      <alignment horizontal="right"/>
      <protection/>
    </xf>
    <xf numFmtId="3" fontId="27" fillId="0" borderId="0" xfId="56" applyNumberFormat="1" applyFont="1" applyFill="1" applyBorder="1" applyAlignment="1">
      <alignment horizontal="center"/>
      <protection/>
    </xf>
    <xf numFmtId="3" fontId="27" fillId="0" borderId="0" xfId="56" applyNumberFormat="1" applyFont="1" applyFill="1" applyBorder="1">
      <alignment/>
      <protection/>
    </xf>
    <xf numFmtId="3" fontId="20" fillId="0" borderId="0" xfId="56" applyNumberFormat="1" applyFont="1" applyFill="1" applyBorder="1">
      <alignment/>
      <protection/>
    </xf>
    <xf numFmtId="3" fontId="20" fillId="0" borderId="13" xfId="56" applyNumberFormat="1" applyFont="1" applyFill="1" applyBorder="1" applyAlignment="1">
      <alignment horizontal="center"/>
      <protection/>
    </xf>
    <xf numFmtId="3" fontId="20" fillId="0" borderId="13" xfId="56" applyNumberFormat="1" applyFont="1" applyFill="1" applyBorder="1">
      <alignment/>
      <protection/>
    </xf>
    <xf numFmtId="3" fontId="27" fillId="0" borderId="13" xfId="56" applyNumberFormat="1" applyFont="1" applyFill="1" applyBorder="1">
      <alignment/>
      <protection/>
    </xf>
    <xf numFmtId="3" fontId="27" fillId="0" borderId="13" xfId="56" applyNumberFormat="1" applyFont="1" applyFill="1" applyBorder="1" applyAlignment="1">
      <alignment wrapText="1"/>
      <protection/>
    </xf>
    <xf numFmtId="3" fontId="27" fillId="28" borderId="13" xfId="56" applyNumberFormat="1" applyFont="1" applyFill="1" applyBorder="1" applyAlignment="1">
      <alignment horizontal="right" wrapText="1"/>
      <protection/>
    </xf>
    <xf numFmtId="2" fontId="27" fillId="28" borderId="13" xfId="56" applyNumberFormat="1" applyFont="1" applyFill="1" applyBorder="1" applyAlignment="1">
      <alignment horizontal="left" wrapText="1"/>
      <protection/>
    </xf>
    <xf numFmtId="0" fontId="20" fillId="28" borderId="13" xfId="56" applyFont="1" applyFill="1" applyBorder="1" applyAlignment="1">
      <alignment horizontal="left" vertical="center" wrapText="1"/>
      <protection/>
    </xf>
    <xf numFmtId="0" fontId="20" fillId="28" borderId="13" xfId="56" applyFont="1" applyFill="1" applyBorder="1" applyAlignment="1">
      <alignment horizontal="center" vertical="center" wrapText="1"/>
      <protection/>
    </xf>
    <xf numFmtId="0" fontId="20" fillId="28" borderId="13" xfId="56" applyFont="1" applyFill="1" applyBorder="1" applyAlignment="1">
      <alignment vertical="center" wrapText="1"/>
      <protection/>
    </xf>
    <xf numFmtId="0" fontId="27" fillId="28" borderId="13" xfId="56" applyFont="1" applyFill="1" applyBorder="1" applyAlignment="1">
      <alignment horizontal="center" wrapText="1"/>
      <protection/>
    </xf>
    <xf numFmtId="3" fontId="20" fillId="28" borderId="13" xfId="56" applyNumberFormat="1" applyFont="1" applyFill="1" applyBorder="1" applyAlignment="1">
      <alignment horizontal="right" wrapText="1"/>
      <protection/>
    </xf>
    <xf numFmtId="2" fontId="20" fillId="28" borderId="13" xfId="56" applyNumberFormat="1" applyFont="1" applyFill="1" applyBorder="1">
      <alignment/>
      <protection/>
    </xf>
    <xf numFmtId="0" fontId="0" fillId="28" borderId="0" xfId="56" applyFont="1" applyFill="1" applyBorder="1">
      <alignment/>
      <protection/>
    </xf>
    <xf numFmtId="0" fontId="0" fillId="28" borderId="0" xfId="56" applyFont="1" applyFill="1">
      <alignment/>
      <protection/>
    </xf>
    <xf numFmtId="0" fontId="19" fillId="0" borderId="13" xfId="57" applyFont="1" applyFill="1" applyBorder="1" applyAlignment="1">
      <alignment horizontal="center" vertical="center"/>
      <protection/>
    </xf>
    <xf numFmtId="3" fontId="27" fillId="0" borderId="13" xfId="56" applyNumberFormat="1" applyFont="1" applyFill="1" applyBorder="1" applyAlignment="1">
      <alignment horizontal="right" wrapText="1"/>
      <protection/>
    </xf>
    <xf numFmtId="2" fontId="27" fillId="0" borderId="13" xfId="56" applyNumberFormat="1" applyFont="1" applyFill="1" applyBorder="1" applyAlignment="1">
      <alignment horizontal="left" wrapText="1"/>
      <protection/>
    </xf>
    <xf numFmtId="3" fontId="27" fillId="0" borderId="13" xfId="56" applyNumberFormat="1" applyFont="1" applyFill="1" applyBorder="1">
      <alignment/>
      <protection/>
    </xf>
    <xf numFmtId="3" fontId="19" fillId="0" borderId="13" xfId="56" applyNumberFormat="1" applyFont="1" applyFill="1" applyBorder="1" applyAlignment="1">
      <alignment horizontal="right" vertical="center" wrapText="1"/>
      <protection/>
    </xf>
    <xf numFmtId="0" fontId="19" fillId="0" borderId="15" xfId="0" applyFont="1" applyFill="1" applyBorder="1" applyAlignment="1">
      <alignment horizontal="left"/>
    </xf>
    <xf numFmtId="3" fontId="20" fillId="0" borderId="0" xfId="56" applyNumberFormat="1" applyFont="1" applyFill="1" applyAlignment="1">
      <alignment horizontal="right"/>
      <protection/>
    </xf>
    <xf numFmtId="0" fontId="20" fillId="28" borderId="13" xfId="56" applyFont="1" applyFill="1" applyBorder="1" applyAlignment="1">
      <alignment horizontal="left" vertical="center" wrapText="1"/>
      <protection/>
    </xf>
    <xf numFmtId="0" fontId="20" fillId="28" borderId="13" xfId="56" applyFont="1" applyFill="1" applyBorder="1" applyAlignment="1">
      <alignment horizontal="center" vertical="center" wrapText="1"/>
      <protection/>
    </xf>
    <xf numFmtId="0" fontId="20" fillId="28" borderId="13" xfId="56" applyFont="1" applyFill="1" applyBorder="1" applyAlignment="1">
      <alignment vertical="center" wrapText="1"/>
      <protection/>
    </xf>
    <xf numFmtId="0" fontId="19" fillId="0" borderId="15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center" wrapText="1"/>
      <protection/>
    </xf>
    <xf numFmtId="0" fontId="25" fillId="0" borderId="15" xfId="57" applyFont="1" applyFill="1" applyBorder="1" applyAlignment="1">
      <alignment horizontal="center" vertical="top" wrapText="1"/>
      <protection/>
    </xf>
    <xf numFmtId="0" fontId="0" fillId="0" borderId="15" xfId="57" applyFont="1" applyFill="1" applyBorder="1" applyAlignment="1">
      <alignment vertical="top" wrapText="1"/>
      <protection/>
    </xf>
    <xf numFmtId="0" fontId="0" fillId="0" borderId="15" xfId="57" applyFont="1" applyFill="1" applyBorder="1" applyAlignment="1">
      <alignment horizontal="left" vertical="top" wrapText="1"/>
      <protection/>
    </xf>
    <xf numFmtId="0" fontId="19" fillId="0" borderId="25" xfId="0" applyFont="1" applyFill="1" applyBorder="1" applyAlignment="1">
      <alignment horizontal="left" wrapText="1"/>
    </xf>
    <xf numFmtId="0" fontId="20" fillId="0" borderId="0" xfId="57" applyFont="1" applyFill="1" applyBorder="1" applyAlignment="1">
      <alignment horizontal="left" vertical="top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center"/>
      <protection/>
    </xf>
    <xf numFmtId="0" fontId="19" fillId="0" borderId="15" xfId="56" applyFont="1" applyFill="1" applyBorder="1" applyAlignment="1">
      <alignment horizontal="left" vertical="top" wrapText="1"/>
      <protection/>
    </xf>
    <xf numFmtId="0" fontId="27" fillId="28" borderId="13" xfId="56" applyFont="1" applyFill="1" applyBorder="1" applyAlignment="1">
      <alignment horizontal="center" wrapText="1"/>
      <protection/>
    </xf>
    <xf numFmtId="3" fontId="20" fillId="28" borderId="13" xfId="56" applyNumberFormat="1" applyFont="1" applyFill="1" applyBorder="1" applyAlignment="1">
      <alignment horizontal="right" wrapText="1"/>
      <protection/>
    </xf>
    <xf numFmtId="2" fontId="27" fillId="28" borderId="13" xfId="56" applyNumberFormat="1" applyFont="1" applyFill="1" applyBorder="1" applyAlignment="1">
      <alignment horizontal="left" wrapText="1"/>
      <protection/>
    </xf>
    <xf numFmtId="2" fontId="20" fillId="28" borderId="13" xfId="56" applyNumberFormat="1" applyFont="1" applyFill="1" applyBorder="1">
      <alignment/>
      <protection/>
    </xf>
    <xf numFmtId="0" fontId="0" fillId="28" borderId="0" xfId="56" applyFont="1" applyFill="1" applyBorder="1">
      <alignment/>
      <protection/>
    </xf>
    <xf numFmtId="0" fontId="0" fillId="28" borderId="0" xfId="56" applyFont="1" applyFill="1">
      <alignment/>
      <protection/>
    </xf>
    <xf numFmtId="3" fontId="20" fillId="0" borderId="13" xfId="56" applyNumberFormat="1" applyFont="1" applyFill="1" applyBorder="1" applyAlignment="1">
      <alignment horizontal="right" wrapText="1"/>
      <protection/>
    </xf>
    <xf numFmtId="3" fontId="27" fillId="28" borderId="13" xfId="56" applyNumberFormat="1" applyFont="1" applyFill="1" applyBorder="1" applyAlignment="1">
      <alignment horizontal="right" wrapText="1"/>
      <protection/>
    </xf>
    <xf numFmtId="4" fontId="20" fillId="0" borderId="0" xfId="56" applyNumberFormat="1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horizontal="left" vertical="center" wrapText="1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3" fontId="19" fillId="0" borderId="13" xfId="56" applyNumberFormat="1" applyFont="1" applyFill="1" applyBorder="1" applyAlignment="1">
      <alignment horizontal="right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3" fontId="19" fillId="0" borderId="13" xfId="57" applyNumberFormat="1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horizontal="center" wrapText="1"/>
      <protection/>
    </xf>
    <xf numFmtId="0" fontId="20" fillId="0" borderId="13" xfId="56" applyFont="1" applyFill="1" applyBorder="1" applyAlignment="1">
      <alignment horizontal="left" vertical="top" wrapText="1"/>
      <protection/>
    </xf>
    <xf numFmtId="0" fontId="20" fillId="0" borderId="31" xfId="56" applyFont="1" applyFill="1" applyBorder="1" applyAlignment="1">
      <alignment horizontal="center" vertical="center" wrapText="1"/>
      <protection/>
    </xf>
    <xf numFmtId="0" fontId="20" fillId="0" borderId="29" xfId="56" applyFont="1" applyFill="1" applyBorder="1" applyAlignment="1">
      <alignment horizontal="left" vertical="top" wrapText="1"/>
      <protection/>
    </xf>
    <xf numFmtId="0" fontId="20" fillId="28" borderId="13" xfId="56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center"/>
      <protection/>
    </xf>
    <xf numFmtId="0" fontId="20" fillId="0" borderId="20" xfId="56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0" fillId="28" borderId="13" xfId="56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rona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Intrare" xfId="52"/>
    <cellStyle name="Linked Cell" xfId="53"/>
    <cellStyle name="Neutral" xfId="54"/>
    <cellStyle name="Neutru" xfId="55"/>
    <cellStyle name="Normal_BVC sint. v.23.01.2013" xfId="56"/>
    <cellStyle name="Normal_Copy of Copy of BVC analitic" xfId="57"/>
    <cellStyle name="Note" xfId="58"/>
    <cellStyle name="Output" xfId="59"/>
    <cellStyle name="Percent" xfId="60"/>
    <cellStyle name="Currency" xfId="61"/>
    <cellStyle name="Currency [0]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zoomScale="108" zoomScaleNormal="108" zoomScalePageLayoutView="0" workbookViewId="0" topLeftCell="A1">
      <selection activeCell="P5" sqref="P5"/>
    </sheetView>
  </sheetViews>
  <sheetFormatPr defaultColWidth="9.140625" defaultRowHeight="12.75"/>
  <cols>
    <col min="1" max="1" width="4.28125" style="97" customWidth="1"/>
    <col min="2" max="2" width="2.7109375" style="97" customWidth="1"/>
    <col min="3" max="3" width="3.140625" style="95" customWidth="1"/>
    <col min="4" max="4" width="5.7109375" style="97" customWidth="1"/>
    <col min="5" max="5" width="52.8515625" style="98" customWidth="1"/>
    <col min="6" max="6" width="3.421875" style="99" customWidth="1"/>
    <col min="7" max="7" width="11.28125" style="105" customWidth="1"/>
    <col min="8" max="8" width="10.28125" style="105" customWidth="1"/>
    <col min="9" max="9" width="6.8515625" style="71" customWidth="1"/>
    <col min="10" max="10" width="9.7109375" style="111" customWidth="1"/>
    <col min="11" max="11" width="9.28125" style="112" customWidth="1"/>
    <col min="12" max="12" width="6.7109375" style="71" customWidth="1"/>
    <col min="13" max="13" width="6.140625" style="71" customWidth="1"/>
    <col min="14" max="110" width="9.140625" style="5" customWidth="1"/>
    <col min="111" max="16384" width="9.140625" style="4" customWidth="1"/>
  </cols>
  <sheetData>
    <row r="1" spans="1:7" ht="15.75">
      <c r="A1" s="16" t="s">
        <v>0</v>
      </c>
      <c r="B1" s="68"/>
      <c r="C1" s="7"/>
      <c r="D1" s="68"/>
      <c r="E1" s="69"/>
      <c r="F1" s="70"/>
      <c r="G1" s="104"/>
    </row>
    <row r="2" spans="1:10" ht="15.75">
      <c r="A2" s="16" t="s">
        <v>285</v>
      </c>
      <c r="B2" s="68"/>
      <c r="C2" s="7"/>
      <c r="D2" s="68"/>
      <c r="E2" s="69"/>
      <c r="F2" s="70"/>
      <c r="G2" s="104"/>
      <c r="H2" s="104"/>
      <c r="J2" s="66" t="s">
        <v>296</v>
      </c>
    </row>
    <row r="3" spans="1:10" ht="15.75">
      <c r="A3" s="16" t="s">
        <v>284</v>
      </c>
      <c r="B3" s="68"/>
      <c r="C3" s="7"/>
      <c r="D3" s="68"/>
      <c r="E3" s="69"/>
      <c r="F3" s="70"/>
      <c r="G3" s="104"/>
      <c r="H3" s="104"/>
      <c r="J3" s="66" t="s">
        <v>287</v>
      </c>
    </row>
    <row r="4" spans="1:10" ht="15.75">
      <c r="A4" s="16" t="s">
        <v>286</v>
      </c>
      <c r="B4" s="68"/>
      <c r="C4" s="7"/>
      <c r="D4" s="68"/>
      <c r="E4" s="69"/>
      <c r="F4" s="70"/>
      <c r="G4" s="104"/>
      <c r="H4" s="104"/>
      <c r="J4" s="66" t="s">
        <v>288</v>
      </c>
    </row>
    <row r="5" spans="1:12" ht="15">
      <c r="A5" s="73"/>
      <c r="B5" s="73"/>
      <c r="C5" s="7"/>
      <c r="D5" s="73"/>
      <c r="E5" s="74"/>
      <c r="F5" s="75"/>
      <c r="G5" s="106"/>
      <c r="H5" s="106"/>
      <c r="L5" s="10"/>
    </row>
    <row r="6" spans="1:13" ht="18" customHeight="1">
      <c r="A6" s="157" t="s">
        <v>293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1" ht="15">
      <c r="A7" s="73"/>
      <c r="B7" s="73"/>
      <c r="C7" s="7"/>
      <c r="D7" s="73"/>
      <c r="E7" s="74"/>
      <c r="F7" s="75"/>
      <c r="G7" s="106"/>
      <c r="H7" s="106"/>
      <c r="K7" s="113" t="s">
        <v>1</v>
      </c>
    </row>
    <row r="8" spans="1:13" ht="15.75" thickBot="1">
      <c r="A8" s="6"/>
      <c r="B8" s="6"/>
      <c r="C8" s="7"/>
      <c r="D8" s="6"/>
      <c r="E8" s="8"/>
      <c r="F8" s="9"/>
      <c r="G8" s="107"/>
      <c r="H8" s="106"/>
      <c r="M8" s="10" t="s">
        <v>2</v>
      </c>
    </row>
    <row r="9" spans="1:114" ht="15" customHeight="1" thickBot="1">
      <c r="A9" s="158"/>
      <c r="B9" s="158"/>
      <c r="C9" s="158"/>
      <c r="D9" s="159" t="s">
        <v>3</v>
      </c>
      <c r="E9" s="159"/>
      <c r="F9" s="160" t="s">
        <v>4</v>
      </c>
      <c r="G9" s="161" t="s">
        <v>289</v>
      </c>
      <c r="H9" s="161" t="s">
        <v>290</v>
      </c>
      <c r="I9" s="162" t="s">
        <v>5</v>
      </c>
      <c r="J9" s="163" t="s">
        <v>291</v>
      </c>
      <c r="K9" s="163" t="s">
        <v>292</v>
      </c>
      <c r="L9" s="162" t="s">
        <v>5</v>
      </c>
      <c r="M9" s="162"/>
      <c r="DG9" s="5"/>
      <c r="DH9" s="5"/>
      <c r="DI9" s="5"/>
      <c r="DJ9" s="5"/>
    </row>
    <row r="10" spans="1:114" ht="78.75" customHeight="1" thickBot="1">
      <c r="A10" s="158"/>
      <c r="B10" s="158"/>
      <c r="C10" s="158"/>
      <c r="D10" s="159"/>
      <c r="E10" s="159"/>
      <c r="F10" s="160"/>
      <c r="G10" s="161"/>
      <c r="H10" s="161"/>
      <c r="I10" s="162"/>
      <c r="J10" s="163"/>
      <c r="K10" s="163"/>
      <c r="L10" s="128" t="s">
        <v>6</v>
      </c>
      <c r="M10" s="128" t="s">
        <v>7</v>
      </c>
      <c r="DG10" s="5"/>
      <c r="DH10" s="5"/>
      <c r="DI10" s="5"/>
      <c r="DJ10" s="5"/>
    </row>
    <row r="11" spans="1:110" s="12" customFormat="1" ht="14.25" customHeight="1" thickBot="1">
      <c r="A11" s="67">
        <v>0</v>
      </c>
      <c r="B11" s="159">
        <v>1</v>
      </c>
      <c r="C11" s="159"/>
      <c r="D11" s="164">
        <v>2</v>
      </c>
      <c r="E11" s="164"/>
      <c r="F11" s="76">
        <v>3</v>
      </c>
      <c r="G11" s="108">
        <v>4</v>
      </c>
      <c r="H11" s="108">
        <v>5</v>
      </c>
      <c r="I11" s="76" t="s">
        <v>8</v>
      </c>
      <c r="J11" s="114">
        <v>7</v>
      </c>
      <c r="K11" s="114">
        <v>8</v>
      </c>
      <c r="L11" s="77">
        <v>9</v>
      </c>
      <c r="M11" s="77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3" ht="18" customHeight="1" thickBot="1">
      <c r="A12" s="1" t="s">
        <v>9</v>
      </c>
      <c r="B12" s="67"/>
      <c r="C12" s="78"/>
      <c r="D12" s="165" t="s">
        <v>10</v>
      </c>
      <c r="E12" s="165"/>
      <c r="F12" s="79">
        <v>1</v>
      </c>
      <c r="G12" s="108">
        <f>SUM(G13+G16+G17)</f>
        <v>11341.7</v>
      </c>
      <c r="H12" s="108">
        <f>SUM(H13+H16+H17)</f>
        <v>12028</v>
      </c>
      <c r="I12" s="102">
        <f>SUM(H12/G12)</f>
        <v>1.060511210841408</v>
      </c>
      <c r="J12" s="108">
        <f>SUM(J13+J16+J17)</f>
        <v>12757.441985601927</v>
      </c>
      <c r="K12" s="108">
        <f>SUM(K13+K16+K17)</f>
        <v>13559.738890008422</v>
      </c>
      <c r="L12" s="103">
        <f>SUM(J12/H12)</f>
        <v>1.0606453263719593</v>
      </c>
      <c r="M12" s="103">
        <f>SUM(K12/J12)</f>
        <v>1.062888540297653</v>
      </c>
    </row>
    <row r="13" spans="1:13" ht="15" customHeight="1" thickBot="1">
      <c r="A13" s="158"/>
      <c r="B13" s="67">
        <v>1</v>
      </c>
      <c r="C13" s="78"/>
      <c r="D13" s="165" t="s">
        <v>11</v>
      </c>
      <c r="E13" s="165"/>
      <c r="F13" s="79">
        <v>2</v>
      </c>
      <c r="G13" s="108">
        <v>11299</v>
      </c>
      <c r="H13" s="108">
        <v>11991</v>
      </c>
      <c r="I13" s="102">
        <f>SUM(H13/G13)</f>
        <v>1.0612443579077795</v>
      </c>
      <c r="J13" s="115">
        <f>SUM(H13*I13)</f>
        <v>12725.381095672185</v>
      </c>
      <c r="K13" s="115">
        <f>SUM(I13*J13)</f>
        <v>13504.738890008422</v>
      </c>
      <c r="L13" s="103">
        <f>SUM(J13/H13)</f>
        <v>1.0612443579077795</v>
      </c>
      <c r="M13" s="103">
        <f>SUM(K13/J13)</f>
        <v>1.0612443579077795</v>
      </c>
    </row>
    <row r="14" spans="1:13" ht="15" customHeight="1" thickBot="1">
      <c r="A14" s="158"/>
      <c r="B14" s="67"/>
      <c r="C14" s="78"/>
      <c r="D14" s="2" t="s">
        <v>12</v>
      </c>
      <c r="E14" s="80" t="s">
        <v>13</v>
      </c>
      <c r="F14" s="79">
        <v>3</v>
      </c>
      <c r="G14" s="108"/>
      <c r="H14" s="108"/>
      <c r="I14" s="100"/>
      <c r="J14" s="116"/>
      <c r="K14" s="116"/>
      <c r="L14" s="103"/>
      <c r="M14" s="101"/>
    </row>
    <row r="15" spans="1:13" ht="15" customHeight="1" thickBot="1">
      <c r="A15" s="158"/>
      <c r="B15" s="67"/>
      <c r="C15" s="78"/>
      <c r="D15" s="2" t="s">
        <v>14</v>
      </c>
      <c r="E15" s="80" t="s">
        <v>15</v>
      </c>
      <c r="F15" s="79">
        <v>4</v>
      </c>
      <c r="G15" s="109">
        <v>5650</v>
      </c>
      <c r="H15" s="109">
        <v>4194</v>
      </c>
      <c r="I15" s="100">
        <f>SUM(H15/G15)</f>
        <v>0.7423008849557522</v>
      </c>
      <c r="J15" s="116">
        <v>3110</v>
      </c>
      <c r="K15" s="116">
        <v>2600</v>
      </c>
      <c r="L15" s="103">
        <f>SUM(J15/H15)</f>
        <v>0.7415355269432523</v>
      </c>
      <c r="M15" s="101">
        <f>SUM(K15/J15)</f>
        <v>0.8360128617363344</v>
      </c>
    </row>
    <row r="16" spans="1:13" ht="16.5" customHeight="1" thickBot="1">
      <c r="A16" s="158"/>
      <c r="B16" s="67">
        <v>2</v>
      </c>
      <c r="C16" s="78"/>
      <c r="D16" s="165" t="s">
        <v>16</v>
      </c>
      <c r="E16" s="165"/>
      <c r="F16" s="79">
        <v>5</v>
      </c>
      <c r="G16" s="109">
        <v>42.7</v>
      </c>
      <c r="H16" s="109">
        <v>37</v>
      </c>
      <c r="I16" s="100">
        <f>SUM(H16/G16)</f>
        <v>0.8665105386416861</v>
      </c>
      <c r="J16" s="116">
        <f>SUM(H16*I16)</f>
        <v>32.06088992974239</v>
      </c>
      <c r="K16" s="116">
        <v>55</v>
      </c>
      <c r="L16" s="103">
        <f>SUM(J16/H16)</f>
        <v>0.8665105386416861</v>
      </c>
      <c r="M16" s="101">
        <f>SUM(K16/J16)</f>
        <v>1.7154857560262966</v>
      </c>
    </row>
    <row r="17" spans="1:13" ht="17.25" customHeight="1" thickBot="1">
      <c r="A17" s="158"/>
      <c r="B17" s="67">
        <v>3</v>
      </c>
      <c r="C17" s="78"/>
      <c r="D17" s="165" t="s">
        <v>17</v>
      </c>
      <c r="E17" s="165"/>
      <c r="F17" s="79">
        <v>6</v>
      </c>
      <c r="G17" s="108"/>
      <c r="H17" s="108"/>
      <c r="I17" s="100"/>
      <c r="J17" s="116"/>
      <c r="K17" s="116"/>
      <c r="L17" s="103"/>
      <c r="M17" s="101"/>
    </row>
    <row r="18" spans="1:13" ht="15.75" customHeight="1" thickBot="1">
      <c r="A18" s="1" t="s">
        <v>18</v>
      </c>
      <c r="B18" s="67"/>
      <c r="C18" s="78"/>
      <c r="D18" s="165" t="s">
        <v>19</v>
      </c>
      <c r="E18" s="165"/>
      <c r="F18" s="79">
        <v>7</v>
      </c>
      <c r="G18" s="108">
        <f>SUM(G32+G31+G19)</f>
        <v>11338.2</v>
      </c>
      <c r="H18" s="108">
        <f>SUM(H32+H31+H19)</f>
        <v>12014</v>
      </c>
      <c r="I18" s="100">
        <f aca="true" t="shared" si="0" ref="I18:I25">SUM(H18/G18)</f>
        <v>1.0596038171843856</v>
      </c>
      <c r="J18" s="108">
        <f>SUM(J32+J31+J19)</f>
        <v>12740.976760669188</v>
      </c>
      <c r="K18" s="108">
        <f>SUM(K32+K31+K19)</f>
        <v>13541.88862946476</v>
      </c>
      <c r="L18" s="103">
        <f aca="true" t="shared" si="1" ref="L18:L25">SUM(J18/H18)</f>
        <v>1.0605108007881794</v>
      </c>
      <c r="M18" s="101">
        <f aca="true" t="shared" si="2" ref="M18:M25">SUM(K18/J18)</f>
        <v>1.0628611042811058</v>
      </c>
    </row>
    <row r="19" spans="1:13" ht="15" customHeight="1" thickBot="1">
      <c r="A19" s="158"/>
      <c r="B19" s="67">
        <v>1</v>
      </c>
      <c r="C19" s="78"/>
      <c r="D19" s="165" t="s">
        <v>20</v>
      </c>
      <c r="E19" s="165"/>
      <c r="F19" s="79">
        <v>8</v>
      </c>
      <c r="G19" s="106">
        <f>SUM(G30+G22+G21+G20)</f>
        <v>11299.2</v>
      </c>
      <c r="H19" s="106">
        <f>SUM(H30+H22+H21+H20)</f>
        <v>11969</v>
      </c>
      <c r="I19" s="100">
        <f t="shared" si="0"/>
        <v>1.0592785329934862</v>
      </c>
      <c r="J19" s="106">
        <f>SUM(J30+J22+J21+J20)</f>
        <v>12694.976760669188</v>
      </c>
      <c r="K19" s="106">
        <f>SUM(K30+K22+K21+K20)</f>
        <v>13491.88862946476</v>
      </c>
      <c r="L19" s="103">
        <f t="shared" si="1"/>
        <v>1.0606547548390999</v>
      </c>
      <c r="M19" s="101">
        <f t="shared" si="2"/>
        <v>1.0627737950072125</v>
      </c>
    </row>
    <row r="20" spans="1:13" ht="18.75" customHeight="1" thickBot="1">
      <c r="A20" s="158"/>
      <c r="B20" s="166"/>
      <c r="C20" s="81" t="s">
        <v>21</v>
      </c>
      <c r="D20" s="165" t="s">
        <v>22</v>
      </c>
      <c r="E20" s="165"/>
      <c r="F20" s="79">
        <v>9</v>
      </c>
      <c r="G20" s="109">
        <v>4970.3</v>
      </c>
      <c r="H20" s="108">
        <v>5212</v>
      </c>
      <c r="I20" s="100">
        <f t="shared" si="0"/>
        <v>1.0486288554010823</v>
      </c>
      <c r="J20" s="116">
        <f>SUM(H20*I20)</f>
        <v>5465.453594350441</v>
      </c>
      <c r="K20" s="116">
        <f>SUM(I20*J20)</f>
        <v>5731.232346891434</v>
      </c>
      <c r="L20" s="103">
        <f t="shared" si="1"/>
        <v>1.0486288554010823</v>
      </c>
      <c r="M20" s="101">
        <f t="shared" si="2"/>
        <v>1.0486288554010823</v>
      </c>
    </row>
    <row r="21" spans="1:13" ht="23.25" customHeight="1" thickBot="1">
      <c r="A21" s="158"/>
      <c r="B21" s="166"/>
      <c r="C21" s="82" t="s">
        <v>23</v>
      </c>
      <c r="D21" s="165" t="s">
        <v>24</v>
      </c>
      <c r="E21" s="165"/>
      <c r="F21" s="79">
        <v>10</v>
      </c>
      <c r="G21" s="108">
        <v>5.5</v>
      </c>
      <c r="H21" s="108">
        <v>12</v>
      </c>
      <c r="I21" s="100">
        <f t="shared" si="0"/>
        <v>2.1818181818181817</v>
      </c>
      <c r="J21" s="116">
        <f>SUM(H21*I21)</f>
        <v>26.18181818181818</v>
      </c>
      <c r="K21" s="116">
        <f>SUM(I21*J21)</f>
        <v>57.123966942148755</v>
      </c>
      <c r="L21" s="103">
        <f t="shared" si="1"/>
        <v>2.1818181818181817</v>
      </c>
      <c r="M21" s="101">
        <f t="shared" si="2"/>
        <v>2.1818181818181817</v>
      </c>
    </row>
    <row r="22" spans="1:13" ht="17.25" customHeight="1" thickBot="1">
      <c r="A22" s="158"/>
      <c r="B22" s="166"/>
      <c r="C22" s="83" t="s">
        <v>25</v>
      </c>
      <c r="D22" s="167" t="s">
        <v>26</v>
      </c>
      <c r="E22" s="167"/>
      <c r="F22" s="79">
        <v>11</v>
      </c>
      <c r="G22" s="108">
        <f>SUM(G29+G28+G26+G23)</f>
        <v>4698.4</v>
      </c>
      <c r="H22" s="108">
        <f>SUM(H29+H28+H26+H23)</f>
        <v>4830</v>
      </c>
      <c r="I22" s="100">
        <f t="shared" si="0"/>
        <v>1.028009535160906</v>
      </c>
      <c r="J22" s="108">
        <f>SUM(J29+J28+J26+J23)</f>
        <v>4965.341348136929</v>
      </c>
      <c r="K22" s="108">
        <f>SUM(K29+K28+K26+K23)</f>
        <v>5104.532315631177</v>
      </c>
      <c r="L22" s="103">
        <f t="shared" si="1"/>
        <v>1.028020983051124</v>
      </c>
      <c r="M22" s="101">
        <f t="shared" si="2"/>
        <v>1.0280325072809897</v>
      </c>
    </row>
    <row r="23" spans="1:13" ht="17.25" customHeight="1" thickBot="1">
      <c r="A23" s="158"/>
      <c r="B23" s="166"/>
      <c r="C23" s="84"/>
      <c r="D23" s="85" t="s">
        <v>27</v>
      </c>
      <c r="E23" s="86" t="s">
        <v>28</v>
      </c>
      <c r="F23" s="79">
        <v>12</v>
      </c>
      <c r="G23" s="108">
        <f>SUM(G24+G25)</f>
        <v>3853.9</v>
      </c>
      <c r="H23" s="108">
        <f>SUM(H24+H25)</f>
        <v>3959</v>
      </c>
      <c r="I23" s="100">
        <f t="shared" si="0"/>
        <v>1.0272710760528296</v>
      </c>
      <c r="J23" s="108">
        <f>SUM(J24+J25)</f>
        <v>4067.00979100253</v>
      </c>
      <c r="K23" s="108">
        <f>SUM(K24+K25)</f>
        <v>4178.0115503688185</v>
      </c>
      <c r="L23" s="103">
        <f t="shared" si="1"/>
        <v>1.0272820891645693</v>
      </c>
      <c r="M23" s="101">
        <f t="shared" si="2"/>
        <v>1.0272932117379845</v>
      </c>
    </row>
    <row r="24" spans="1:13" ht="21" customHeight="1" thickBot="1">
      <c r="A24" s="158"/>
      <c r="B24" s="166"/>
      <c r="C24" s="84"/>
      <c r="D24" s="87" t="s">
        <v>29</v>
      </c>
      <c r="E24" s="2" t="s">
        <v>30</v>
      </c>
      <c r="F24" s="79">
        <v>13</v>
      </c>
      <c r="G24" s="109">
        <v>3537.1</v>
      </c>
      <c r="H24" s="109">
        <v>3630</v>
      </c>
      <c r="I24" s="100">
        <f t="shared" si="0"/>
        <v>1.0262644539311865</v>
      </c>
      <c r="J24" s="116">
        <f>SUM(H24*I24)</f>
        <v>3725.339967770207</v>
      </c>
      <c r="K24" s="116">
        <f>SUM(I24*J24)</f>
        <v>3823.183987731715</v>
      </c>
      <c r="L24" s="103">
        <f t="shared" si="1"/>
        <v>1.0262644539311865</v>
      </c>
      <c r="M24" s="101">
        <f t="shared" si="2"/>
        <v>1.0262644539311865</v>
      </c>
    </row>
    <row r="25" spans="1:13" ht="16.5" customHeight="1" thickBot="1">
      <c r="A25" s="158"/>
      <c r="B25" s="166"/>
      <c r="C25" s="84"/>
      <c r="D25" s="87" t="s">
        <v>31</v>
      </c>
      <c r="E25" s="2" t="s">
        <v>32</v>
      </c>
      <c r="F25" s="79">
        <v>14</v>
      </c>
      <c r="G25" s="109">
        <v>316.8</v>
      </c>
      <c r="H25" s="109">
        <v>329</v>
      </c>
      <c r="I25" s="100">
        <f t="shared" si="0"/>
        <v>1.038510101010101</v>
      </c>
      <c r="J25" s="116">
        <f>SUM(H25*I25)</f>
        <v>341.6698232323232</v>
      </c>
      <c r="K25" s="116">
        <f>SUM(I25*J25)</f>
        <v>354.8275626371033</v>
      </c>
      <c r="L25" s="103">
        <f t="shared" si="1"/>
        <v>1.038510101010101</v>
      </c>
      <c r="M25" s="101">
        <f t="shared" si="2"/>
        <v>1.038510101010101</v>
      </c>
    </row>
    <row r="26" spans="1:13" ht="15.75" customHeight="1" thickBot="1">
      <c r="A26" s="158"/>
      <c r="B26" s="166"/>
      <c r="C26" s="84"/>
      <c r="D26" s="87" t="s">
        <v>33</v>
      </c>
      <c r="E26" s="2" t="s">
        <v>34</v>
      </c>
      <c r="F26" s="79">
        <v>15</v>
      </c>
      <c r="G26" s="108"/>
      <c r="H26" s="108"/>
      <c r="I26" s="100"/>
      <c r="J26" s="116"/>
      <c r="K26" s="116"/>
      <c r="L26" s="103"/>
      <c r="M26" s="101"/>
    </row>
    <row r="27" spans="1:13" ht="29.25" thickBot="1">
      <c r="A27" s="158"/>
      <c r="B27" s="166"/>
      <c r="C27" s="84"/>
      <c r="D27" s="87"/>
      <c r="E27" s="88" t="s">
        <v>35</v>
      </c>
      <c r="F27" s="79">
        <v>16</v>
      </c>
      <c r="G27" s="108"/>
      <c r="H27" s="108"/>
      <c r="I27" s="100"/>
      <c r="J27" s="116"/>
      <c r="K27" s="116"/>
      <c r="L27" s="103"/>
      <c r="M27" s="101"/>
    </row>
    <row r="28" spans="1:13" ht="48" customHeight="1" thickBot="1">
      <c r="A28" s="158"/>
      <c r="B28" s="166"/>
      <c r="C28" s="84"/>
      <c r="D28" s="87" t="s">
        <v>36</v>
      </c>
      <c r="E28" s="2" t="s">
        <v>37</v>
      </c>
      <c r="F28" s="79">
        <v>17</v>
      </c>
      <c r="G28" s="108"/>
      <c r="H28" s="108"/>
      <c r="I28" s="100"/>
      <c r="J28" s="116"/>
      <c r="K28" s="116"/>
      <c r="L28" s="103"/>
      <c r="M28" s="101"/>
    </row>
    <row r="29" spans="1:13" ht="30.75" thickBot="1">
      <c r="A29" s="158"/>
      <c r="B29" s="166"/>
      <c r="C29" s="89"/>
      <c r="D29" s="87" t="s">
        <v>38</v>
      </c>
      <c r="E29" s="2" t="s">
        <v>39</v>
      </c>
      <c r="F29" s="79">
        <v>18</v>
      </c>
      <c r="G29" s="109">
        <v>844.5</v>
      </c>
      <c r="H29" s="109">
        <v>871</v>
      </c>
      <c r="I29" s="100">
        <f>SUM(H29/G29)</f>
        <v>1.0313795145056246</v>
      </c>
      <c r="J29" s="116">
        <f>SUM(H29*I29)</f>
        <v>898.3315571343991</v>
      </c>
      <c r="K29" s="116">
        <f>SUM(I29*J29)</f>
        <v>926.5207652623583</v>
      </c>
      <c r="L29" s="103">
        <f>SUM(J29/H29)</f>
        <v>1.0313795145056246</v>
      </c>
      <c r="M29" s="101">
        <f>SUM(K29/J29)</f>
        <v>1.0313795145056246</v>
      </c>
    </row>
    <row r="30" spans="1:13" ht="15" customHeight="1" thickBot="1">
      <c r="A30" s="158"/>
      <c r="B30" s="166"/>
      <c r="C30" s="90" t="s">
        <v>40</v>
      </c>
      <c r="D30" s="165" t="s">
        <v>41</v>
      </c>
      <c r="E30" s="165"/>
      <c r="F30" s="79">
        <v>19</v>
      </c>
      <c r="G30" s="109">
        <v>1625</v>
      </c>
      <c r="H30" s="109">
        <v>1915</v>
      </c>
      <c r="I30" s="100">
        <f>SUM(H30/G30)</f>
        <v>1.1784615384615384</v>
      </c>
      <c r="J30" s="116">
        <v>2238</v>
      </c>
      <c r="K30" s="116">
        <v>2599</v>
      </c>
      <c r="L30" s="103">
        <f>SUM(J30/H30)</f>
        <v>1.168668407310705</v>
      </c>
      <c r="M30" s="101">
        <f>SUM(K30/J30)</f>
        <v>1.1613047363717606</v>
      </c>
    </row>
    <row r="31" spans="1:13" ht="17.25" customHeight="1" thickBot="1">
      <c r="A31" s="158"/>
      <c r="B31" s="67">
        <v>2</v>
      </c>
      <c r="C31" s="78"/>
      <c r="D31" s="165" t="s">
        <v>42</v>
      </c>
      <c r="E31" s="165"/>
      <c r="F31" s="79">
        <v>20</v>
      </c>
      <c r="G31" s="109">
        <v>39</v>
      </c>
      <c r="H31" s="109">
        <v>45</v>
      </c>
      <c r="I31" s="100">
        <f>SUM(H31/G31)</f>
        <v>1.1538461538461537</v>
      </c>
      <c r="J31" s="116">
        <v>46</v>
      </c>
      <c r="K31" s="116">
        <v>50</v>
      </c>
      <c r="L31" s="103">
        <f>SUM(J31/H31)</f>
        <v>1.0222222222222221</v>
      </c>
      <c r="M31" s="101">
        <f>SUM(K31/J31)</f>
        <v>1.0869565217391304</v>
      </c>
    </row>
    <row r="32" spans="1:13" ht="15.75" customHeight="1" thickBot="1">
      <c r="A32" s="158"/>
      <c r="B32" s="67">
        <v>3</v>
      </c>
      <c r="C32" s="78"/>
      <c r="D32" s="165" t="s">
        <v>43</v>
      </c>
      <c r="E32" s="165"/>
      <c r="F32" s="79">
        <v>21</v>
      </c>
      <c r="G32" s="108"/>
      <c r="H32" s="108"/>
      <c r="I32" s="100"/>
      <c r="J32" s="116"/>
      <c r="K32" s="116"/>
      <c r="L32" s="103"/>
      <c r="M32" s="101"/>
    </row>
    <row r="33" spans="1:110" s="127" customFormat="1" ht="15.75" customHeight="1" thickBot="1">
      <c r="A33" s="120" t="s">
        <v>44</v>
      </c>
      <c r="B33" s="121"/>
      <c r="C33" s="122"/>
      <c r="D33" s="168" t="s">
        <v>45</v>
      </c>
      <c r="E33" s="168"/>
      <c r="F33" s="123">
        <v>22</v>
      </c>
      <c r="G33" s="124">
        <f>SUM(G12-G18)</f>
        <v>3.5</v>
      </c>
      <c r="H33" s="124">
        <f>SUM(H12-H18)</f>
        <v>14</v>
      </c>
      <c r="I33" s="119">
        <f>SUM(H33/G33)</f>
        <v>4</v>
      </c>
      <c r="J33" s="124">
        <f>SUM(J12-J18)</f>
        <v>16.465224932739147</v>
      </c>
      <c r="K33" s="124">
        <f>SUM(K12-K18)</f>
        <v>17.850260543662444</v>
      </c>
      <c r="L33" s="103">
        <f>SUM(J33/H33)</f>
        <v>1.1760874951956535</v>
      </c>
      <c r="M33" s="125">
        <f>SUM(K33/J33)</f>
        <v>1.0841188393466352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</row>
    <row r="34" spans="1:13" ht="15.75" customHeight="1" thickBot="1">
      <c r="A34" s="1" t="s">
        <v>46</v>
      </c>
      <c r="B34" s="67"/>
      <c r="C34" s="78"/>
      <c r="D34" s="165" t="s">
        <v>47</v>
      </c>
      <c r="E34" s="165"/>
      <c r="F34" s="79">
        <v>23</v>
      </c>
      <c r="G34" s="108">
        <f>SUM(G33*16/100)</f>
        <v>0.56</v>
      </c>
      <c r="H34" s="108">
        <f>SUM(H33*16/100)</f>
        <v>2.24</v>
      </c>
      <c r="I34" s="100">
        <f>SUM(H34/G34)</f>
        <v>4</v>
      </c>
      <c r="J34" s="108">
        <f>SUM(J33*16/100)</f>
        <v>2.6344359892382636</v>
      </c>
      <c r="K34" s="108">
        <f>SUM(K33*16/100)</f>
        <v>2.856041686985991</v>
      </c>
      <c r="L34" s="103">
        <f>SUM(J34/H34)</f>
        <v>1.1760874951956533</v>
      </c>
      <c r="M34" s="125">
        <f>SUM(K34/J34)</f>
        <v>1.0841188393466352</v>
      </c>
    </row>
    <row r="35" spans="1:110" s="3" customFormat="1" ht="30.75" customHeight="1" thickBot="1">
      <c r="A35" s="1" t="s">
        <v>48</v>
      </c>
      <c r="B35" s="67"/>
      <c r="C35" s="78"/>
      <c r="D35" s="165" t="s">
        <v>49</v>
      </c>
      <c r="E35" s="165"/>
      <c r="F35" s="79">
        <v>24</v>
      </c>
      <c r="G35" s="108"/>
      <c r="H35" s="108"/>
      <c r="I35" s="100"/>
      <c r="J35" s="117"/>
      <c r="K35" s="117"/>
      <c r="L35" s="103"/>
      <c r="M35" s="10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1:13" ht="15.75" customHeight="1" thickBot="1">
      <c r="A36" s="158"/>
      <c r="B36" s="67">
        <v>1</v>
      </c>
      <c r="C36" s="78"/>
      <c r="D36" s="165" t="s">
        <v>50</v>
      </c>
      <c r="E36" s="165"/>
      <c r="F36" s="79">
        <v>25</v>
      </c>
      <c r="G36" s="108"/>
      <c r="H36" s="108">
        <v>1</v>
      </c>
      <c r="I36" s="100"/>
      <c r="J36" s="116">
        <v>1</v>
      </c>
      <c r="K36" s="116">
        <v>1</v>
      </c>
      <c r="L36" s="103"/>
      <c r="M36" s="101"/>
    </row>
    <row r="37" spans="1:13" ht="27.75" customHeight="1" thickBot="1">
      <c r="A37" s="158"/>
      <c r="B37" s="67">
        <v>2</v>
      </c>
      <c r="C37" s="78"/>
      <c r="D37" s="165" t="s">
        <v>51</v>
      </c>
      <c r="E37" s="165"/>
      <c r="F37" s="79">
        <v>26</v>
      </c>
      <c r="G37" s="108"/>
      <c r="H37" s="108"/>
      <c r="I37" s="100"/>
      <c r="J37" s="116"/>
      <c r="K37" s="116"/>
      <c r="L37" s="103"/>
      <c r="M37" s="101"/>
    </row>
    <row r="38" spans="1:13" ht="15.75" customHeight="1" thickBot="1">
      <c r="A38" s="158"/>
      <c r="B38" s="67">
        <v>3</v>
      </c>
      <c r="C38" s="78"/>
      <c r="D38" s="165" t="s">
        <v>52</v>
      </c>
      <c r="E38" s="165"/>
      <c r="F38" s="79">
        <v>27</v>
      </c>
      <c r="G38" s="108"/>
      <c r="H38" s="108"/>
      <c r="I38" s="100"/>
      <c r="J38" s="116"/>
      <c r="K38" s="116"/>
      <c r="L38" s="103"/>
      <c r="M38" s="101"/>
    </row>
    <row r="39" spans="1:13" ht="79.5" customHeight="1" thickBot="1">
      <c r="A39" s="158"/>
      <c r="B39" s="67">
        <v>4</v>
      </c>
      <c r="C39" s="78"/>
      <c r="D39" s="165" t="s">
        <v>53</v>
      </c>
      <c r="E39" s="165"/>
      <c r="F39" s="79">
        <v>28</v>
      </c>
      <c r="G39" s="108"/>
      <c r="H39" s="108"/>
      <c r="I39" s="100"/>
      <c r="J39" s="116"/>
      <c r="K39" s="116"/>
      <c r="L39" s="103"/>
      <c r="M39" s="101"/>
    </row>
    <row r="40" spans="1:13" ht="23.25" customHeight="1" thickBot="1">
      <c r="A40" s="158"/>
      <c r="B40" s="67">
        <v>5</v>
      </c>
      <c r="C40" s="78"/>
      <c r="D40" s="165" t="s">
        <v>54</v>
      </c>
      <c r="E40" s="165"/>
      <c r="F40" s="79">
        <v>29</v>
      </c>
      <c r="G40" s="108"/>
      <c r="H40" s="108"/>
      <c r="I40" s="100"/>
      <c r="J40" s="116"/>
      <c r="K40" s="116"/>
      <c r="L40" s="103"/>
      <c r="M40" s="101"/>
    </row>
    <row r="41" spans="1:13" ht="42" customHeight="1" thickBot="1">
      <c r="A41" s="158"/>
      <c r="B41" s="67">
        <v>6</v>
      </c>
      <c r="C41" s="78"/>
      <c r="D41" s="165" t="s">
        <v>55</v>
      </c>
      <c r="E41" s="165"/>
      <c r="F41" s="79">
        <v>30</v>
      </c>
      <c r="G41" s="108"/>
      <c r="H41" s="108"/>
      <c r="I41" s="100"/>
      <c r="J41" s="116"/>
      <c r="K41" s="116"/>
      <c r="L41" s="103"/>
      <c r="M41" s="101"/>
    </row>
    <row r="42" spans="1:13" ht="50.25" customHeight="1" thickBot="1">
      <c r="A42" s="158"/>
      <c r="B42" s="67">
        <v>7</v>
      </c>
      <c r="C42" s="78"/>
      <c r="D42" s="165" t="s">
        <v>56</v>
      </c>
      <c r="E42" s="165"/>
      <c r="F42" s="79">
        <v>31</v>
      </c>
      <c r="G42" s="108"/>
      <c r="H42" s="108"/>
      <c r="I42" s="100"/>
      <c r="J42" s="116"/>
      <c r="K42" s="116"/>
      <c r="L42" s="103"/>
      <c r="M42" s="101"/>
    </row>
    <row r="43" spans="1:13" ht="61.5" customHeight="1" thickBot="1">
      <c r="A43" s="158"/>
      <c r="B43" s="67">
        <v>8</v>
      </c>
      <c r="C43" s="78"/>
      <c r="D43" s="165" t="s">
        <v>57</v>
      </c>
      <c r="E43" s="165"/>
      <c r="F43" s="79">
        <v>32</v>
      </c>
      <c r="G43" s="108"/>
      <c r="H43" s="129">
        <v>11</v>
      </c>
      <c r="I43" s="130"/>
      <c r="J43" s="131">
        <v>12</v>
      </c>
      <c r="K43" s="131">
        <v>14</v>
      </c>
      <c r="L43" s="103"/>
      <c r="M43" s="125">
        <f>SUM(K43/J43)</f>
        <v>1.1666666666666667</v>
      </c>
    </row>
    <row r="44" spans="1:13" ht="18.75" customHeight="1" thickBot="1">
      <c r="A44" s="158"/>
      <c r="B44" s="67"/>
      <c r="C44" s="78" t="s">
        <v>12</v>
      </c>
      <c r="D44" s="165" t="s">
        <v>58</v>
      </c>
      <c r="E44" s="165"/>
      <c r="F44" s="79">
        <v>33</v>
      </c>
      <c r="G44" s="108"/>
      <c r="H44" s="108"/>
      <c r="I44" s="100"/>
      <c r="J44" s="116"/>
      <c r="K44" s="116"/>
      <c r="L44" s="103"/>
      <c r="M44" s="101"/>
    </row>
    <row r="45" spans="1:13" ht="18.75" customHeight="1" thickBot="1">
      <c r="A45" s="158"/>
      <c r="B45" s="67"/>
      <c r="C45" s="78" t="s">
        <v>14</v>
      </c>
      <c r="D45" s="165" t="s">
        <v>59</v>
      </c>
      <c r="E45" s="165"/>
      <c r="F45" s="79" t="s">
        <v>60</v>
      </c>
      <c r="G45" s="108"/>
      <c r="H45" s="108">
        <v>11</v>
      </c>
      <c r="I45" s="100"/>
      <c r="J45" s="116">
        <v>12</v>
      </c>
      <c r="K45" s="116">
        <v>14</v>
      </c>
      <c r="L45" s="103"/>
      <c r="M45" s="125">
        <f>SUM(K45/J45)</f>
        <v>1.1666666666666667</v>
      </c>
    </row>
    <row r="46" spans="1:13" ht="18.75" customHeight="1" thickBot="1">
      <c r="A46" s="158"/>
      <c r="B46" s="67"/>
      <c r="C46" s="78" t="s">
        <v>61</v>
      </c>
      <c r="D46" s="165" t="s">
        <v>62</v>
      </c>
      <c r="E46" s="165"/>
      <c r="F46" s="79">
        <v>34</v>
      </c>
      <c r="G46" s="108"/>
      <c r="H46" s="108"/>
      <c r="I46" s="100"/>
      <c r="J46" s="116"/>
      <c r="K46" s="116"/>
      <c r="L46" s="103"/>
      <c r="M46" s="101"/>
    </row>
    <row r="47" spans="1:13" ht="46.5" customHeight="1" thickBot="1">
      <c r="A47" s="158"/>
      <c r="B47" s="67">
        <v>9</v>
      </c>
      <c r="C47" s="78"/>
      <c r="D47" s="165" t="s">
        <v>63</v>
      </c>
      <c r="E47" s="165"/>
      <c r="F47" s="79">
        <v>35</v>
      </c>
      <c r="G47" s="108"/>
      <c r="H47" s="108"/>
      <c r="I47" s="100"/>
      <c r="J47" s="116"/>
      <c r="K47" s="116"/>
      <c r="L47" s="103"/>
      <c r="M47" s="101"/>
    </row>
    <row r="48" spans="1:13" ht="18.75" customHeight="1" thickBot="1">
      <c r="A48" s="1" t="s">
        <v>64</v>
      </c>
      <c r="B48" s="67"/>
      <c r="C48" s="78"/>
      <c r="D48" s="165" t="s">
        <v>65</v>
      </c>
      <c r="E48" s="165"/>
      <c r="F48" s="79">
        <v>36</v>
      </c>
      <c r="G48" s="108">
        <v>1</v>
      </c>
      <c r="H48" s="108">
        <v>62</v>
      </c>
      <c r="I48" s="119"/>
      <c r="J48" s="116">
        <v>47</v>
      </c>
      <c r="K48" s="116"/>
      <c r="L48" s="103"/>
      <c r="M48" s="125"/>
    </row>
    <row r="49" spans="1:13" ht="30.75" customHeight="1" thickBot="1">
      <c r="A49" s="1" t="s">
        <v>66</v>
      </c>
      <c r="B49" s="67"/>
      <c r="C49" s="78"/>
      <c r="D49" s="165" t="s">
        <v>67</v>
      </c>
      <c r="E49" s="165"/>
      <c r="F49" s="79">
        <v>37</v>
      </c>
      <c r="G49" s="108">
        <v>1</v>
      </c>
      <c r="H49" s="108">
        <f>SUM(H50:H54)</f>
        <v>62</v>
      </c>
      <c r="I49" s="119"/>
      <c r="J49" s="108">
        <f>SUM(J50:J54)</f>
        <v>47</v>
      </c>
      <c r="K49" s="116"/>
      <c r="L49" s="103"/>
      <c r="M49" s="101"/>
    </row>
    <row r="50" spans="1:13" ht="15.75" customHeight="1" thickBot="1">
      <c r="A50" s="1"/>
      <c r="B50" s="67"/>
      <c r="C50" s="78" t="s">
        <v>12</v>
      </c>
      <c r="D50" s="165" t="s">
        <v>68</v>
      </c>
      <c r="E50" s="165"/>
      <c r="F50" s="79">
        <v>38</v>
      </c>
      <c r="G50" s="108"/>
      <c r="H50" s="108">
        <v>7</v>
      </c>
      <c r="I50" s="119"/>
      <c r="J50" s="116">
        <v>5</v>
      </c>
      <c r="K50" s="116"/>
      <c r="L50" s="103"/>
      <c r="M50" s="101"/>
    </row>
    <row r="51" spans="1:13" ht="15.75" customHeight="1" thickBot="1">
      <c r="A51" s="1"/>
      <c r="B51" s="67"/>
      <c r="C51" s="78" t="s">
        <v>14</v>
      </c>
      <c r="D51" s="165" t="s">
        <v>69</v>
      </c>
      <c r="E51" s="165"/>
      <c r="F51" s="79">
        <v>39</v>
      </c>
      <c r="G51" s="108"/>
      <c r="H51" s="108">
        <v>43</v>
      </c>
      <c r="I51" s="119"/>
      <c r="J51" s="116">
        <v>33</v>
      </c>
      <c r="K51" s="116"/>
      <c r="L51" s="103"/>
      <c r="M51" s="101"/>
    </row>
    <row r="52" spans="1:13" ht="15.75" customHeight="1" thickBot="1">
      <c r="A52" s="1"/>
      <c r="B52" s="67"/>
      <c r="C52" s="78" t="s">
        <v>61</v>
      </c>
      <c r="D52" s="165" t="s">
        <v>70</v>
      </c>
      <c r="E52" s="165"/>
      <c r="F52" s="79">
        <v>40</v>
      </c>
      <c r="G52" s="108"/>
      <c r="H52" s="108">
        <v>9</v>
      </c>
      <c r="I52" s="119"/>
      <c r="J52" s="116">
        <v>6</v>
      </c>
      <c r="K52" s="116"/>
      <c r="L52" s="103"/>
      <c r="M52" s="101"/>
    </row>
    <row r="53" spans="1:13" ht="15.75" customHeight="1" thickBot="1">
      <c r="A53" s="1"/>
      <c r="B53" s="67"/>
      <c r="C53" s="78" t="s">
        <v>71</v>
      </c>
      <c r="D53" s="165" t="s">
        <v>72</v>
      </c>
      <c r="E53" s="165"/>
      <c r="F53" s="79">
        <v>41</v>
      </c>
      <c r="G53" s="108"/>
      <c r="H53" s="108">
        <v>0</v>
      </c>
      <c r="I53" s="119"/>
      <c r="J53" s="116"/>
      <c r="K53" s="116"/>
      <c r="L53" s="103"/>
      <c r="M53" s="101"/>
    </row>
    <row r="54" spans="1:13" ht="15.75" customHeight="1" thickBot="1">
      <c r="A54" s="1"/>
      <c r="B54" s="67"/>
      <c r="C54" s="78" t="s">
        <v>73</v>
      </c>
      <c r="D54" s="165" t="s">
        <v>74</v>
      </c>
      <c r="E54" s="165"/>
      <c r="F54" s="79">
        <v>42</v>
      </c>
      <c r="G54" s="108">
        <v>1</v>
      </c>
      <c r="H54" s="108">
        <v>3</v>
      </c>
      <c r="I54" s="100"/>
      <c r="J54" s="116">
        <v>3</v>
      </c>
      <c r="K54" s="116"/>
      <c r="L54" s="103"/>
      <c r="M54" s="101"/>
    </row>
    <row r="55" spans="1:13" ht="27" customHeight="1" thickBot="1">
      <c r="A55" s="1" t="s">
        <v>75</v>
      </c>
      <c r="B55" s="67"/>
      <c r="C55" s="78"/>
      <c r="D55" s="165" t="s">
        <v>76</v>
      </c>
      <c r="E55" s="165"/>
      <c r="F55" s="79">
        <v>43</v>
      </c>
      <c r="G55" s="109">
        <v>2219</v>
      </c>
      <c r="H55" s="109">
        <v>59490</v>
      </c>
      <c r="I55" s="100">
        <f>SUM(H55/G55)</f>
        <v>26.809373591707978</v>
      </c>
      <c r="J55" s="116"/>
      <c r="K55" s="116"/>
      <c r="L55" s="103">
        <f>SUM(J55/H55)</f>
        <v>0</v>
      </c>
      <c r="M55" s="101"/>
    </row>
    <row r="56" spans="1:13" ht="15.75" customHeight="1" thickBot="1">
      <c r="A56" s="1"/>
      <c r="B56" s="67">
        <v>1</v>
      </c>
      <c r="C56" s="78"/>
      <c r="D56" s="165" t="s">
        <v>77</v>
      </c>
      <c r="E56" s="165"/>
      <c r="F56" s="79">
        <v>44</v>
      </c>
      <c r="G56" s="109">
        <v>1620</v>
      </c>
      <c r="H56" s="109">
        <v>4055</v>
      </c>
      <c r="I56" s="100">
        <f>SUM(H56/G56)</f>
        <v>2.503086419753086</v>
      </c>
      <c r="J56" s="116"/>
      <c r="K56" s="116"/>
      <c r="L56" s="103">
        <f>SUM(J56/H56)</f>
        <v>0</v>
      </c>
      <c r="M56" s="101"/>
    </row>
    <row r="57" spans="1:13" ht="30.75" thickBot="1">
      <c r="A57" s="1"/>
      <c r="B57" s="67"/>
      <c r="C57" s="78"/>
      <c r="D57" s="2"/>
      <c r="E57" s="2" t="s">
        <v>78</v>
      </c>
      <c r="F57" s="79">
        <v>45</v>
      </c>
      <c r="G57" s="108"/>
      <c r="H57" s="108"/>
      <c r="I57" s="100"/>
      <c r="J57" s="116"/>
      <c r="K57" s="116"/>
      <c r="L57" s="103"/>
      <c r="M57" s="101"/>
    </row>
    <row r="58" spans="1:13" ht="15.75" customHeight="1" thickBot="1">
      <c r="A58" s="1" t="s">
        <v>79</v>
      </c>
      <c r="B58" s="67"/>
      <c r="C58" s="78"/>
      <c r="D58" s="165" t="s">
        <v>80</v>
      </c>
      <c r="E58" s="165"/>
      <c r="F58" s="79">
        <v>46</v>
      </c>
      <c r="G58" s="109">
        <v>2219</v>
      </c>
      <c r="H58" s="109">
        <v>59490</v>
      </c>
      <c r="I58" s="100">
        <f>SUM(H58/G58)</f>
        <v>26.809373591707978</v>
      </c>
      <c r="J58" s="116"/>
      <c r="K58" s="116"/>
      <c r="L58" s="103">
        <f>SUM(J58/H58)</f>
        <v>0</v>
      </c>
      <c r="M58" s="101"/>
    </row>
    <row r="59" spans="1:13" ht="15" customHeight="1" thickBot="1">
      <c r="A59" s="1" t="s">
        <v>81</v>
      </c>
      <c r="B59" s="91"/>
      <c r="C59" s="78"/>
      <c r="D59" s="165" t="s">
        <v>82</v>
      </c>
      <c r="E59" s="165"/>
      <c r="F59" s="79">
        <v>47</v>
      </c>
      <c r="G59" s="109"/>
      <c r="H59" s="109"/>
      <c r="I59" s="100"/>
      <c r="J59" s="116"/>
      <c r="K59" s="116"/>
      <c r="L59" s="103"/>
      <c r="M59" s="101"/>
    </row>
    <row r="60" spans="1:13" ht="18.75" customHeight="1" thickBot="1">
      <c r="A60" s="158"/>
      <c r="B60" s="67">
        <v>1</v>
      </c>
      <c r="C60" s="78"/>
      <c r="D60" s="165" t="s">
        <v>83</v>
      </c>
      <c r="E60" s="165"/>
      <c r="F60" s="79">
        <v>48</v>
      </c>
      <c r="G60" s="109">
        <v>129</v>
      </c>
      <c r="H60" s="109">
        <v>139</v>
      </c>
      <c r="I60" s="100">
        <f>SUM(H60/G60)</f>
        <v>1.0775193798449612</v>
      </c>
      <c r="J60" s="116">
        <v>139</v>
      </c>
      <c r="K60" s="116">
        <v>139</v>
      </c>
      <c r="L60" s="103">
        <f>SUM(J60/H60)</f>
        <v>1</v>
      </c>
      <c r="M60" s="101">
        <f>SUM(K60/J60)</f>
        <v>1</v>
      </c>
    </row>
    <row r="61" spans="1:13" ht="15.75" customHeight="1" thickBot="1">
      <c r="A61" s="158"/>
      <c r="B61" s="67">
        <v>2</v>
      </c>
      <c r="C61" s="78"/>
      <c r="D61" s="165" t="s">
        <v>84</v>
      </c>
      <c r="E61" s="165"/>
      <c r="F61" s="79">
        <v>49</v>
      </c>
      <c r="G61" s="109">
        <v>124</v>
      </c>
      <c r="H61" s="109">
        <v>126</v>
      </c>
      <c r="I61" s="100">
        <f>SUM(H61/G61)</f>
        <v>1.0161290322580645</v>
      </c>
      <c r="J61" s="116">
        <v>126</v>
      </c>
      <c r="K61" s="116">
        <v>126</v>
      </c>
      <c r="L61" s="103">
        <f>SUM(J61/H61)</f>
        <v>1</v>
      </c>
      <c r="M61" s="101">
        <f>SUM(K61/J61)</f>
        <v>1</v>
      </c>
    </row>
    <row r="62" spans="1:13" ht="33.75" customHeight="1" thickBot="1">
      <c r="A62" s="158"/>
      <c r="B62" s="67">
        <v>3</v>
      </c>
      <c r="C62" s="78"/>
      <c r="D62" s="165" t="s">
        <v>85</v>
      </c>
      <c r="E62" s="165"/>
      <c r="F62" s="79">
        <v>50</v>
      </c>
      <c r="G62" s="109">
        <v>2590</v>
      </c>
      <c r="H62" s="109">
        <v>2618</v>
      </c>
      <c r="I62" s="100">
        <f>SUM(H62/G62)</f>
        <v>1.0108108108108107</v>
      </c>
      <c r="J62" s="116"/>
      <c r="K62" s="116"/>
      <c r="L62" s="103">
        <f>SUM(J62/H62)</f>
        <v>0</v>
      </c>
      <c r="M62" s="101"/>
    </row>
    <row r="63" spans="1:13" ht="46.5" customHeight="1" thickBot="1">
      <c r="A63" s="158"/>
      <c r="B63" s="67">
        <v>4</v>
      </c>
      <c r="C63" s="78"/>
      <c r="D63" s="165" t="s">
        <v>86</v>
      </c>
      <c r="E63" s="165"/>
      <c r="F63" s="79">
        <v>51</v>
      </c>
      <c r="G63" s="109">
        <f>SUM(G24/G61/12*1000)</f>
        <v>2377.083333333333</v>
      </c>
      <c r="H63" s="109">
        <f>SUM(H24/H61/12*1000)</f>
        <v>2400.7936507936506</v>
      </c>
      <c r="I63" s="100">
        <f>SUM(H63/G63)</f>
        <v>1.009974541964025</v>
      </c>
      <c r="J63" s="109">
        <f>SUM(J24/J61/12*1000)</f>
        <v>2463.8491850332057</v>
      </c>
      <c r="K63" s="109">
        <f>SUM(K24/K61/12*1000)</f>
        <v>2528.5608384469015</v>
      </c>
      <c r="L63" s="103">
        <f>SUM(J63/H63)</f>
        <v>1.0262644539311865</v>
      </c>
      <c r="M63" s="101">
        <f>SUM(K63/J63)</f>
        <v>1.0262644539311865</v>
      </c>
    </row>
    <row r="64" spans="1:13" ht="32.25" customHeight="1" thickBot="1">
      <c r="A64" s="158"/>
      <c r="B64" s="67">
        <v>5</v>
      </c>
      <c r="C64" s="78"/>
      <c r="D64" s="165" t="s">
        <v>87</v>
      </c>
      <c r="E64" s="165"/>
      <c r="F64" s="79">
        <v>52</v>
      </c>
      <c r="G64" s="118">
        <f>SUM(G13/G61)</f>
        <v>91.12096774193549</v>
      </c>
      <c r="H64" s="118">
        <f>SUM(H13/H61)</f>
        <v>95.16666666666667</v>
      </c>
      <c r="I64" s="119">
        <f>SUM(H64/G64)</f>
        <v>1.0443992093695607</v>
      </c>
      <c r="J64" s="118">
        <f>SUM(J13/J61)</f>
        <v>100.99508806089035</v>
      </c>
      <c r="K64" s="118">
        <f>SUM(K13/K61)</f>
        <v>107.18046738101923</v>
      </c>
      <c r="L64" s="103">
        <f>SUM(J64/H64)</f>
        <v>1.0612443579077795</v>
      </c>
      <c r="M64" s="101">
        <f>SUM(K64/J64)</f>
        <v>1.0612443579077795</v>
      </c>
    </row>
    <row r="65" spans="1:13" ht="34.5" customHeight="1" thickBot="1">
      <c r="A65" s="158"/>
      <c r="B65" s="67">
        <v>6</v>
      </c>
      <c r="C65" s="78"/>
      <c r="D65" s="165" t="s">
        <v>88</v>
      </c>
      <c r="E65" s="165"/>
      <c r="F65" s="79">
        <v>53</v>
      </c>
      <c r="G65" s="109"/>
      <c r="H65" s="109"/>
      <c r="I65" s="100"/>
      <c r="J65" s="116"/>
      <c r="K65" s="116"/>
      <c r="L65" s="103"/>
      <c r="M65" s="101"/>
    </row>
    <row r="66" spans="1:13" ht="34.5" customHeight="1" thickBot="1">
      <c r="A66" s="158"/>
      <c r="B66" s="67">
        <v>7</v>
      </c>
      <c r="C66" s="78"/>
      <c r="D66" s="165" t="s">
        <v>89</v>
      </c>
      <c r="E66" s="165"/>
      <c r="F66" s="79">
        <v>54</v>
      </c>
      <c r="G66" s="109">
        <f>SUM(G18/G12*1000)</f>
        <v>999.6914042868353</v>
      </c>
      <c r="H66" s="109">
        <f>SUM(H18/H12*1000)</f>
        <v>998.8360492184902</v>
      </c>
      <c r="I66" s="100">
        <f>SUM(H66/G66)</f>
        <v>0.9991443808912658</v>
      </c>
      <c r="J66" s="109">
        <f>SUM(J18/J12*1000)</f>
        <v>998.7093631347631</v>
      </c>
      <c r="K66" s="109">
        <f>SUM(K18/K12*1000)</f>
        <v>998.6835837556713</v>
      </c>
      <c r="L66" s="103">
        <f>SUM(J66/H66)</f>
        <v>0.9998731662880748</v>
      </c>
      <c r="M66" s="101">
        <f>SUM(K66/J66)</f>
        <v>0.9999741873060939</v>
      </c>
    </row>
    <row r="67" spans="1:13" ht="15.75" customHeight="1" thickBot="1">
      <c r="A67" s="158"/>
      <c r="B67" s="67">
        <v>8</v>
      </c>
      <c r="C67" s="78"/>
      <c r="D67" s="165" t="s">
        <v>90</v>
      </c>
      <c r="E67" s="165"/>
      <c r="F67" s="79">
        <v>55</v>
      </c>
      <c r="G67" s="109"/>
      <c r="H67" s="109"/>
      <c r="I67" s="100"/>
      <c r="J67" s="116"/>
      <c r="K67" s="116"/>
      <c r="L67" s="103"/>
      <c r="M67" s="101"/>
    </row>
    <row r="68" spans="1:13" ht="15.75" customHeight="1" thickBot="1">
      <c r="A68" s="158"/>
      <c r="B68" s="67">
        <v>9</v>
      </c>
      <c r="C68" s="78"/>
      <c r="D68" s="170" t="s">
        <v>91</v>
      </c>
      <c r="E68" s="170"/>
      <c r="F68" s="79">
        <v>56</v>
      </c>
      <c r="G68" s="109"/>
      <c r="H68" s="109"/>
      <c r="I68" s="100"/>
      <c r="J68" s="116"/>
      <c r="K68" s="116"/>
      <c r="L68" s="103"/>
      <c r="M68" s="101"/>
    </row>
    <row r="69" spans="1:8" ht="15.75" customHeight="1">
      <c r="A69" s="73"/>
      <c r="B69" s="92"/>
      <c r="C69" s="7"/>
      <c r="D69" s="93"/>
      <c r="E69" s="93"/>
      <c r="F69" s="72"/>
      <c r="G69" s="110"/>
      <c r="H69" s="110"/>
    </row>
    <row r="70" spans="1:8" ht="15.75" customHeight="1">
      <c r="A70" s="73"/>
      <c r="B70" s="94" t="s">
        <v>92</v>
      </c>
      <c r="C70" s="7"/>
      <c r="D70" s="93"/>
      <c r="E70" s="93"/>
      <c r="F70" s="72"/>
      <c r="G70" s="110"/>
      <c r="H70" s="110"/>
    </row>
    <row r="71" spans="1:8" ht="14.25">
      <c r="A71" s="92"/>
      <c r="B71" s="92"/>
      <c r="D71" s="92"/>
      <c r="E71" s="96"/>
      <c r="F71" s="72"/>
      <c r="G71" s="110"/>
      <c r="H71" s="110"/>
    </row>
    <row r="72" spans="1:8" ht="14.25">
      <c r="A72" s="92"/>
      <c r="B72" s="92"/>
      <c r="D72" s="92"/>
      <c r="E72" s="96"/>
      <c r="F72" s="72"/>
      <c r="G72" s="110"/>
      <c r="H72" s="110"/>
    </row>
    <row r="73" spans="1:12" ht="47.25" customHeight="1">
      <c r="A73" s="92"/>
      <c r="B73" s="92"/>
      <c r="D73" s="92"/>
      <c r="E73" s="171" t="s">
        <v>294</v>
      </c>
      <c r="F73" s="171"/>
      <c r="G73" s="172" t="s">
        <v>295</v>
      </c>
      <c r="H73" s="172"/>
      <c r="I73" s="172"/>
      <c r="J73" s="172"/>
      <c r="K73" s="172"/>
      <c r="L73" s="172"/>
    </row>
    <row r="74" spans="7:12" ht="15">
      <c r="G74" s="169"/>
      <c r="H74" s="169"/>
      <c r="I74" s="169"/>
      <c r="J74" s="169"/>
      <c r="K74" s="169"/>
      <c r="L74" s="169"/>
    </row>
  </sheetData>
  <sheetProtection selectLockedCells="1" selectUnlockedCells="1"/>
  <mergeCells count="67">
    <mergeCell ref="G74:L74"/>
    <mergeCell ref="D64:E64"/>
    <mergeCell ref="D65:E65"/>
    <mergeCell ref="D66:E66"/>
    <mergeCell ref="D67:E67"/>
    <mergeCell ref="D68:E68"/>
    <mergeCell ref="E73:F73"/>
    <mergeCell ref="G73:L73"/>
    <mergeCell ref="D59:E59"/>
    <mergeCell ref="A60:A68"/>
    <mergeCell ref="D60:E60"/>
    <mergeCell ref="D61:E61"/>
    <mergeCell ref="D62:E62"/>
    <mergeCell ref="D63:E63"/>
    <mergeCell ref="D54:E54"/>
    <mergeCell ref="D55:E55"/>
    <mergeCell ref="D56:E56"/>
    <mergeCell ref="D58:E58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B11:C11"/>
    <mergeCell ref="D11:E11"/>
    <mergeCell ref="D12:E12"/>
    <mergeCell ref="A13:A17"/>
    <mergeCell ref="D13:E13"/>
    <mergeCell ref="D16:E16"/>
    <mergeCell ref="D17:E17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</mergeCells>
  <printOptions horizontalCentered="1"/>
  <pageMargins left="0.25" right="0.25" top="0.75" bottom="0.75" header="0.3" footer="0.3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28125" style="97" customWidth="1"/>
    <col min="2" max="2" width="2.7109375" style="97" customWidth="1"/>
    <col min="3" max="3" width="3.140625" style="95" customWidth="1"/>
    <col min="4" max="4" width="5.7109375" style="97" customWidth="1"/>
    <col min="5" max="5" width="52.8515625" style="98" customWidth="1"/>
    <col min="6" max="6" width="3.421875" style="99" customWidth="1"/>
    <col min="7" max="7" width="11.28125" style="105" hidden="1" customWidth="1"/>
    <col min="8" max="8" width="12.00390625" style="105" customWidth="1"/>
    <col min="9" max="9" width="6.8515625" style="71" hidden="1" customWidth="1"/>
    <col min="10" max="10" width="9.7109375" style="111" hidden="1" customWidth="1"/>
    <col min="11" max="11" width="9.28125" style="112" hidden="1" customWidth="1"/>
    <col min="12" max="12" width="6.7109375" style="71" hidden="1" customWidth="1"/>
    <col min="13" max="13" width="6.140625" style="71" hidden="1" customWidth="1"/>
    <col min="14" max="110" width="9.140625" style="5" customWidth="1"/>
    <col min="111" max="16384" width="9.140625" style="4" customWidth="1"/>
  </cols>
  <sheetData>
    <row r="1" spans="1:8" ht="15.75">
      <c r="A1" s="16" t="s">
        <v>297</v>
      </c>
      <c r="B1" s="68"/>
      <c r="C1" s="7"/>
      <c r="D1" s="68"/>
      <c r="E1" s="69"/>
      <c r="F1" s="70"/>
      <c r="G1" s="104"/>
      <c r="H1" s="134" t="s">
        <v>1</v>
      </c>
    </row>
    <row r="2" spans="1:10" ht="15.75">
      <c r="A2" s="16" t="s">
        <v>285</v>
      </c>
      <c r="B2" s="68"/>
      <c r="C2" s="7"/>
      <c r="D2" s="68"/>
      <c r="E2" s="69"/>
      <c r="F2" s="70"/>
      <c r="G2" s="104"/>
      <c r="H2" s="104"/>
      <c r="J2" s="66" t="s">
        <v>298</v>
      </c>
    </row>
    <row r="3" spans="1:10" ht="15.75">
      <c r="A3" s="16" t="s">
        <v>284</v>
      </c>
      <c r="B3" s="68"/>
      <c r="C3" s="7"/>
      <c r="D3" s="68"/>
      <c r="E3" s="69"/>
      <c r="F3" s="70"/>
      <c r="G3" s="104"/>
      <c r="H3" s="104"/>
      <c r="J3" s="66"/>
    </row>
    <row r="4" spans="1:10" ht="15.75">
      <c r="A4" s="16" t="s">
        <v>286</v>
      </c>
      <c r="B4" s="68"/>
      <c r="C4" s="7"/>
      <c r="D4" s="68"/>
      <c r="E4" s="69"/>
      <c r="F4" s="70"/>
      <c r="G4" s="104"/>
      <c r="H4" s="104"/>
      <c r="J4" s="66"/>
    </row>
    <row r="5" spans="1:12" ht="15">
      <c r="A5" s="73"/>
      <c r="B5" s="73"/>
      <c r="C5" s="7"/>
      <c r="D5" s="73"/>
      <c r="E5" s="74"/>
      <c r="F5" s="75"/>
      <c r="G5" s="106"/>
      <c r="H5" s="106"/>
      <c r="L5" s="10"/>
    </row>
    <row r="6" spans="1:13" ht="18" customHeight="1">
      <c r="A6" s="157" t="s">
        <v>293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1" ht="15">
      <c r="A7" s="73"/>
      <c r="B7" s="73"/>
      <c r="C7" s="7"/>
      <c r="D7" s="73"/>
      <c r="E7" s="74"/>
      <c r="F7" s="75"/>
      <c r="G7" s="106"/>
      <c r="H7" s="106"/>
      <c r="K7" s="113" t="s">
        <v>1</v>
      </c>
    </row>
    <row r="8" spans="1:13" ht="15.75" thickBot="1">
      <c r="A8" s="6"/>
      <c r="B8" s="6"/>
      <c r="C8" s="7"/>
      <c r="D8" s="6"/>
      <c r="E8" s="8"/>
      <c r="F8" s="9"/>
      <c r="G8" s="107"/>
      <c r="H8" s="106"/>
      <c r="M8" s="10" t="s">
        <v>2</v>
      </c>
    </row>
    <row r="9" spans="1:114" ht="15" customHeight="1" thickBot="1">
      <c r="A9" s="158"/>
      <c r="B9" s="158"/>
      <c r="C9" s="158"/>
      <c r="D9" s="159" t="s">
        <v>3</v>
      </c>
      <c r="E9" s="159"/>
      <c r="F9" s="160" t="s">
        <v>4</v>
      </c>
      <c r="G9" s="161" t="s">
        <v>289</v>
      </c>
      <c r="H9" s="132"/>
      <c r="I9" s="162" t="s">
        <v>5</v>
      </c>
      <c r="J9" s="163" t="s">
        <v>291</v>
      </c>
      <c r="K9" s="163" t="s">
        <v>292</v>
      </c>
      <c r="L9" s="162" t="s">
        <v>5</v>
      </c>
      <c r="M9" s="162"/>
      <c r="DG9" s="5"/>
      <c r="DH9" s="5"/>
      <c r="DI9" s="5"/>
      <c r="DJ9" s="5"/>
    </row>
    <row r="10" spans="1:114" ht="78.75" customHeight="1" thickBot="1">
      <c r="A10" s="158"/>
      <c r="B10" s="158"/>
      <c r="C10" s="158"/>
      <c r="D10" s="159"/>
      <c r="E10" s="159"/>
      <c r="F10" s="160"/>
      <c r="G10" s="161"/>
      <c r="H10" s="132" t="s">
        <v>299</v>
      </c>
      <c r="I10" s="162"/>
      <c r="J10" s="163"/>
      <c r="K10" s="163"/>
      <c r="L10" s="128" t="s">
        <v>6</v>
      </c>
      <c r="M10" s="128" t="s">
        <v>7</v>
      </c>
      <c r="DG10" s="5"/>
      <c r="DH10" s="5"/>
      <c r="DI10" s="5"/>
      <c r="DJ10" s="5"/>
    </row>
    <row r="11" spans="1:110" s="12" customFormat="1" ht="14.25" customHeight="1" thickBot="1">
      <c r="A11" s="67">
        <v>0</v>
      </c>
      <c r="B11" s="159">
        <v>1</v>
      </c>
      <c r="C11" s="159"/>
      <c r="D11" s="164">
        <v>2</v>
      </c>
      <c r="E11" s="164"/>
      <c r="F11" s="76">
        <v>3</v>
      </c>
      <c r="G11" s="108">
        <v>4</v>
      </c>
      <c r="H11" s="108"/>
      <c r="I11" s="76" t="s">
        <v>8</v>
      </c>
      <c r="J11" s="114">
        <v>7</v>
      </c>
      <c r="K11" s="114">
        <v>8</v>
      </c>
      <c r="L11" s="77">
        <v>9</v>
      </c>
      <c r="M11" s="77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3" ht="18" customHeight="1" thickBot="1">
      <c r="A12" s="1" t="s">
        <v>9</v>
      </c>
      <c r="B12" s="67"/>
      <c r="C12" s="78"/>
      <c r="D12" s="165" t="s">
        <v>10</v>
      </c>
      <c r="E12" s="165"/>
      <c r="F12" s="79">
        <v>1</v>
      </c>
      <c r="G12" s="108">
        <f>SUM(G13+G16+G17)</f>
        <v>11341.7</v>
      </c>
      <c r="H12" s="108">
        <v>12028</v>
      </c>
      <c r="I12" s="102" t="e">
        <f>SUM(#REF!/G12)</f>
        <v>#REF!</v>
      </c>
      <c r="J12" s="108" t="e">
        <f>SUM(J13+J16+J17)</f>
        <v>#REF!</v>
      </c>
      <c r="K12" s="108" t="e">
        <f>SUM(K13+K16+K17)</f>
        <v>#REF!</v>
      </c>
      <c r="L12" s="103" t="e">
        <f>SUM(J12/#REF!)</f>
        <v>#REF!</v>
      </c>
      <c r="M12" s="103" t="e">
        <f>SUM(K12/J12)</f>
        <v>#REF!</v>
      </c>
    </row>
    <row r="13" spans="1:13" ht="15" customHeight="1" thickBot="1">
      <c r="A13" s="158"/>
      <c r="B13" s="67">
        <v>1</v>
      </c>
      <c r="C13" s="78"/>
      <c r="D13" s="165" t="s">
        <v>11</v>
      </c>
      <c r="E13" s="165"/>
      <c r="F13" s="79">
        <v>2</v>
      </c>
      <c r="G13" s="108">
        <v>11299</v>
      </c>
      <c r="H13" s="108">
        <v>11991</v>
      </c>
      <c r="I13" s="102" t="e">
        <f>SUM(#REF!/G13)</f>
        <v>#REF!</v>
      </c>
      <c r="J13" s="115" t="e">
        <f>SUM(#REF!*I13)</f>
        <v>#REF!</v>
      </c>
      <c r="K13" s="115" t="e">
        <f>SUM(I13*J13)</f>
        <v>#REF!</v>
      </c>
      <c r="L13" s="103" t="e">
        <f>SUM(J13/#REF!)</f>
        <v>#REF!</v>
      </c>
      <c r="M13" s="103" t="e">
        <f>SUM(K13/J13)</f>
        <v>#REF!</v>
      </c>
    </row>
    <row r="14" spans="1:13" ht="15" customHeight="1" thickBot="1">
      <c r="A14" s="158"/>
      <c r="B14" s="67"/>
      <c r="C14" s="78"/>
      <c r="D14" s="2" t="s">
        <v>12</v>
      </c>
      <c r="E14" s="80" t="s">
        <v>13</v>
      </c>
      <c r="F14" s="79">
        <v>3</v>
      </c>
      <c r="G14" s="108"/>
      <c r="H14" s="108"/>
      <c r="I14" s="100"/>
      <c r="J14" s="116"/>
      <c r="K14" s="116"/>
      <c r="L14" s="103"/>
      <c r="M14" s="101"/>
    </row>
    <row r="15" spans="1:13" ht="15" customHeight="1" thickBot="1">
      <c r="A15" s="158"/>
      <c r="B15" s="67"/>
      <c r="C15" s="78"/>
      <c r="D15" s="2" t="s">
        <v>14</v>
      </c>
      <c r="E15" s="80" t="s">
        <v>15</v>
      </c>
      <c r="F15" s="79">
        <v>4</v>
      </c>
      <c r="G15" s="109">
        <v>5650</v>
      </c>
      <c r="H15" s="109">
        <v>4194</v>
      </c>
      <c r="I15" s="100" t="e">
        <f>SUM(#REF!/G15)</f>
        <v>#REF!</v>
      </c>
      <c r="J15" s="116">
        <v>3110</v>
      </c>
      <c r="K15" s="116">
        <v>2600</v>
      </c>
      <c r="L15" s="103" t="e">
        <f>SUM(J15/#REF!)</f>
        <v>#REF!</v>
      </c>
      <c r="M15" s="101">
        <f>SUM(K15/J15)</f>
        <v>0.8360128617363344</v>
      </c>
    </row>
    <row r="16" spans="1:13" ht="16.5" customHeight="1" thickBot="1">
      <c r="A16" s="158"/>
      <c r="B16" s="67">
        <v>2</v>
      </c>
      <c r="C16" s="78"/>
      <c r="D16" s="165" t="s">
        <v>16</v>
      </c>
      <c r="E16" s="165"/>
      <c r="F16" s="79">
        <v>5</v>
      </c>
      <c r="G16" s="109">
        <v>42.7</v>
      </c>
      <c r="H16" s="109">
        <v>37</v>
      </c>
      <c r="I16" s="100" t="e">
        <f>SUM(#REF!/G16)</f>
        <v>#REF!</v>
      </c>
      <c r="J16" s="116" t="e">
        <f>SUM(#REF!*I16)</f>
        <v>#REF!</v>
      </c>
      <c r="K16" s="116">
        <v>55</v>
      </c>
      <c r="L16" s="103" t="e">
        <f>SUM(J16/#REF!)</f>
        <v>#REF!</v>
      </c>
      <c r="M16" s="101" t="e">
        <f>SUM(K16/J16)</f>
        <v>#REF!</v>
      </c>
    </row>
    <row r="17" spans="1:13" ht="17.25" customHeight="1" thickBot="1">
      <c r="A17" s="158"/>
      <c r="B17" s="67">
        <v>3</v>
      </c>
      <c r="C17" s="78"/>
      <c r="D17" s="165" t="s">
        <v>17</v>
      </c>
      <c r="E17" s="165"/>
      <c r="F17" s="79">
        <v>6</v>
      </c>
      <c r="G17" s="108"/>
      <c r="H17" s="108"/>
      <c r="I17" s="100"/>
      <c r="J17" s="116"/>
      <c r="K17" s="116"/>
      <c r="L17" s="103"/>
      <c r="M17" s="101"/>
    </row>
    <row r="18" spans="1:13" ht="15.75" customHeight="1" thickBot="1">
      <c r="A18" s="1" t="s">
        <v>18</v>
      </c>
      <c r="B18" s="67"/>
      <c r="C18" s="78"/>
      <c r="D18" s="165" t="s">
        <v>19</v>
      </c>
      <c r="E18" s="165"/>
      <c r="F18" s="79">
        <v>7</v>
      </c>
      <c r="G18" s="108">
        <f>SUM(G32+G31+G19)</f>
        <v>11338.2</v>
      </c>
      <c r="H18" s="108">
        <v>12014</v>
      </c>
      <c r="I18" s="100" t="e">
        <f>SUM(#REF!/G18)</f>
        <v>#REF!</v>
      </c>
      <c r="J18" s="108" t="e">
        <f>SUM(J32+J31+J19)</f>
        <v>#REF!</v>
      </c>
      <c r="K18" s="108" t="e">
        <f>SUM(K32+K31+K19)</f>
        <v>#REF!</v>
      </c>
      <c r="L18" s="103" t="e">
        <f>SUM(J18/#REF!)</f>
        <v>#REF!</v>
      </c>
      <c r="M18" s="101" t="e">
        <f aca="true" t="shared" si="0" ref="M18:M25">SUM(K18/J18)</f>
        <v>#REF!</v>
      </c>
    </row>
    <row r="19" spans="1:13" ht="15" customHeight="1" thickBot="1">
      <c r="A19" s="158"/>
      <c r="B19" s="67">
        <v>1</v>
      </c>
      <c r="C19" s="78"/>
      <c r="D19" s="165" t="s">
        <v>20</v>
      </c>
      <c r="E19" s="165"/>
      <c r="F19" s="79">
        <v>8</v>
      </c>
      <c r="G19" s="106">
        <f>SUM(G30+G22+G21+G20)</f>
        <v>11299.2</v>
      </c>
      <c r="H19" s="106">
        <v>11969</v>
      </c>
      <c r="I19" s="100" t="e">
        <f>SUM(#REF!/G19)</f>
        <v>#REF!</v>
      </c>
      <c r="J19" s="106" t="e">
        <f>SUM(J30+J22+J21+J20)</f>
        <v>#REF!</v>
      </c>
      <c r="K19" s="106" t="e">
        <f>SUM(K30+K22+K21+K20)</f>
        <v>#REF!</v>
      </c>
      <c r="L19" s="103" t="e">
        <f>SUM(J19/#REF!)</f>
        <v>#REF!</v>
      </c>
      <c r="M19" s="101" t="e">
        <f t="shared" si="0"/>
        <v>#REF!</v>
      </c>
    </row>
    <row r="20" spans="1:13" ht="18.75" customHeight="1" thickBot="1">
      <c r="A20" s="158"/>
      <c r="B20" s="166"/>
      <c r="C20" s="81" t="s">
        <v>21</v>
      </c>
      <c r="D20" s="165" t="s">
        <v>22</v>
      </c>
      <c r="E20" s="165"/>
      <c r="F20" s="79">
        <v>9</v>
      </c>
      <c r="G20" s="109">
        <v>4970.3</v>
      </c>
      <c r="H20" s="108">
        <v>5212</v>
      </c>
      <c r="I20" s="100" t="e">
        <f>SUM(#REF!/G20)</f>
        <v>#REF!</v>
      </c>
      <c r="J20" s="116" t="e">
        <f>SUM(#REF!*I20)</f>
        <v>#REF!</v>
      </c>
      <c r="K20" s="116" t="e">
        <f>SUM(I20*J20)</f>
        <v>#REF!</v>
      </c>
      <c r="L20" s="103" t="e">
        <f>SUM(J20/#REF!)</f>
        <v>#REF!</v>
      </c>
      <c r="M20" s="101" t="e">
        <f t="shared" si="0"/>
        <v>#REF!</v>
      </c>
    </row>
    <row r="21" spans="1:13" ht="23.25" customHeight="1" thickBot="1">
      <c r="A21" s="158"/>
      <c r="B21" s="166"/>
      <c r="C21" s="82" t="s">
        <v>23</v>
      </c>
      <c r="D21" s="165" t="s">
        <v>24</v>
      </c>
      <c r="E21" s="165"/>
      <c r="F21" s="79">
        <v>10</v>
      </c>
      <c r="G21" s="108">
        <v>5.5</v>
      </c>
      <c r="H21" s="108">
        <v>12</v>
      </c>
      <c r="I21" s="100" t="e">
        <f>SUM(#REF!/G21)</f>
        <v>#REF!</v>
      </c>
      <c r="J21" s="116" t="e">
        <f>SUM(#REF!*I21)</f>
        <v>#REF!</v>
      </c>
      <c r="K21" s="116" t="e">
        <f>SUM(I21*J21)</f>
        <v>#REF!</v>
      </c>
      <c r="L21" s="103" t="e">
        <f>SUM(J21/#REF!)</f>
        <v>#REF!</v>
      </c>
      <c r="M21" s="101" t="e">
        <f t="shared" si="0"/>
        <v>#REF!</v>
      </c>
    </row>
    <row r="22" spans="1:13" ht="17.25" customHeight="1" thickBot="1">
      <c r="A22" s="158"/>
      <c r="B22" s="166"/>
      <c r="C22" s="83" t="s">
        <v>25</v>
      </c>
      <c r="D22" s="167" t="s">
        <v>26</v>
      </c>
      <c r="E22" s="167"/>
      <c r="F22" s="79">
        <v>11</v>
      </c>
      <c r="G22" s="108">
        <f>SUM(G29+G28+G26+G23)</f>
        <v>4698.4</v>
      </c>
      <c r="H22" s="108">
        <v>4830</v>
      </c>
      <c r="I22" s="100" t="e">
        <f>SUM(#REF!/G22)</f>
        <v>#REF!</v>
      </c>
      <c r="J22" s="108" t="e">
        <f>SUM(J29+J28+J26+J23)</f>
        <v>#REF!</v>
      </c>
      <c r="K22" s="108" t="e">
        <f>SUM(K29+K28+K26+K23)</f>
        <v>#REF!</v>
      </c>
      <c r="L22" s="103" t="e">
        <f>SUM(J22/#REF!)</f>
        <v>#REF!</v>
      </c>
      <c r="M22" s="101" t="e">
        <f t="shared" si="0"/>
        <v>#REF!</v>
      </c>
    </row>
    <row r="23" spans="1:13" ht="17.25" customHeight="1" thickBot="1">
      <c r="A23" s="158"/>
      <c r="B23" s="166"/>
      <c r="C23" s="84"/>
      <c r="D23" s="85" t="s">
        <v>27</v>
      </c>
      <c r="E23" s="86" t="s">
        <v>28</v>
      </c>
      <c r="F23" s="79">
        <v>12</v>
      </c>
      <c r="G23" s="108">
        <f>SUM(G24+G25)</f>
        <v>3853.9</v>
      </c>
      <c r="H23" s="108">
        <v>3959</v>
      </c>
      <c r="I23" s="100" t="e">
        <f>SUM(#REF!/G23)</f>
        <v>#REF!</v>
      </c>
      <c r="J23" s="108" t="e">
        <f>SUM(J24+J25)</f>
        <v>#REF!</v>
      </c>
      <c r="K23" s="108" t="e">
        <f>SUM(K24+K25)</f>
        <v>#REF!</v>
      </c>
      <c r="L23" s="103" t="e">
        <f>SUM(J23/#REF!)</f>
        <v>#REF!</v>
      </c>
      <c r="M23" s="101" t="e">
        <f t="shared" si="0"/>
        <v>#REF!</v>
      </c>
    </row>
    <row r="24" spans="1:13" ht="21" customHeight="1" thickBot="1">
      <c r="A24" s="158"/>
      <c r="B24" s="166"/>
      <c r="C24" s="84"/>
      <c r="D24" s="87" t="s">
        <v>29</v>
      </c>
      <c r="E24" s="2" t="s">
        <v>30</v>
      </c>
      <c r="F24" s="79">
        <v>13</v>
      </c>
      <c r="G24" s="109">
        <v>3537.1</v>
      </c>
      <c r="H24" s="109">
        <v>3630</v>
      </c>
      <c r="I24" s="100" t="e">
        <f>SUM(#REF!/G24)</f>
        <v>#REF!</v>
      </c>
      <c r="J24" s="116" t="e">
        <f>SUM(#REF!*I24)</f>
        <v>#REF!</v>
      </c>
      <c r="K24" s="116" t="e">
        <f>SUM(I24*J24)</f>
        <v>#REF!</v>
      </c>
      <c r="L24" s="103" t="e">
        <f>SUM(J24/#REF!)</f>
        <v>#REF!</v>
      </c>
      <c r="M24" s="101" t="e">
        <f t="shared" si="0"/>
        <v>#REF!</v>
      </c>
    </row>
    <row r="25" spans="1:13" ht="16.5" customHeight="1" thickBot="1">
      <c r="A25" s="158"/>
      <c r="B25" s="166"/>
      <c r="C25" s="84"/>
      <c r="D25" s="87" t="s">
        <v>31</v>
      </c>
      <c r="E25" s="2" t="s">
        <v>32</v>
      </c>
      <c r="F25" s="79">
        <v>14</v>
      </c>
      <c r="G25" s="109">
        <v>316.8</v>
      </c>
      <c r="H25" s="109">
        <v>329</v>
      </c>
      <c r="I25" s="100" t="e">
        <f>SUM(#REF!/G25)</f>
        <v>#REF!</v>
      </c>
      <c r="J25" s="116" t="e">
        <f>SUM(#REF!*I25)</f>
        <v>#REF!</v>
      </c>
      <c r="K25" s="116" t="e">
        <f>SUM(I25*J25)</f>
        <v>#REF!</v>
      </c>
      <c r="L25" s="103" t="e">
        <f>SUM(J25/#REF!)</f>
        <v>#REF!</v>
      </c>
      <c r="M25" s="101" t="e">
        <f t="shared" si="0"/>
        <v>#REF!</v>
      </c>
    </row>
    <row r="26" spans="1:13" ht="15.75" customHeight="1" thickBot="1">
      <c r="A26" s="158"/>
      <c r="B26" s="166"/>
      <c r="C26" s="84"/>
      <c r="D26" s="87" t="s">
        <v>33</v>
      </c>
      <c r="E26" s="2" t="s">
        <v>34</v>
      </c>
      <c r="F26" s="79">
        <v>15</v>
      </c>
      <c r="G26" s="108"/>
      <c r="H26" s="108"/>
      <c r="I26" s="100"/>
      <c r="J26" s="116"/>
      <c r="K26" s="116"/>
      <c r="L26" s="103"/>
      <c r="M26" s="101"/>
    </row>
    <row r="27" spans="1:13" ht="29.25" thickBot="1">
      <c r="A27" s="158"/>
      <c r="B27" s="166"/>
      <c r="C27" s="84"/>
      <c r="D27" s="87"/>
      <c r="E27" s="88" t="s">
        <v>35</v>
      </c>
      <c r="F27" s="79">
        <v>16</v>
      </c>
      <c r="G27" s="108"/>
      <c r="H27" s="108"/>
      <c r="I27" s="100"/>
      <c r="J27" s="116"/>
      <c r="K27" s="116"/>
      <c r="L27" s="103"/>
      <c r="M27" s="101"/>
    </row>
    <row r="28" spans="1:13" ht="48" customHeight="1" thickBot="1">
      <c r="A28" s="158"/>
      <c r="B28" s="166"/>
      <c r="C28" s="84"/>
      <c r="D28" s="87" t="s">
        <v>36</v>
      </c>
      <c r="E28" s="2" t="s">
        <v>37</v>
      </c>
      <c r="F28" s="79">
        <v>17</v>
      </c>
      <c r="G28" s="108"/>
      <c r="H28" s="108"/>
      <c r="I28" s="100"/>
      <c r="J28" s="116"/>
      <c r="K28" s="116"/>
      <c r="L28" s="103"/>
      <c r="M28" s="101"/>
    </row>
    <row r="29" spans="1:13" ht="30.75" thickBot="1">
      <c r="A29" s="158"/>
      <c r="B29" s="166"/>
      <c r="C29" s="89"/>
      <c r="D29" s="87" t="s">
        <v>38</v>
      </c>
      <c r="E29" s="2" t="s">
        <v>39</v>
      </c>
      <c r="F29" s="79">
        <v>18</v>
      </c>
      <c r="G29" s="109">
        <v>844.5</v>
      </c>
      <c r="H29" s="109">
        <v>871</v>
      </c>
      <c r="I29" s="100" t="e">
        <f>SUM(#REF!/G29)</f>
        <v>#REF!</v>
      </c>
      <c r="J29" s="116" t="e">
        <f>SUM(#REF!*I29)</f>
        <v>#REF!</v>
      </c>
      <c r="K29" s="116" t="e">
        <f>SUM(I29*J29)</f>
        <v>#REF!</v>
      </c>
      <c r="L29" s="103" t="e">
        <f>SUM(J29/#REF!)</f>
        <v>#REF!</v>
      </c>
      <c r="M29" s="101" t="e">
        <f>SUM(K29/J29)</f>
        <v>#REF!</v>
      </c>
    </row>
    <row r="30" spans="1:13" ht="15" customHeight="1" thickBot="1">
      <c r="A30" s="158"/>
      <c r="B30" s="166"/>
      <c r="C30" s="90" t="s">
        <v>40</v>
      </c>
      <c r="D30" s="165" t="s">
        <v>41</v>
      </c>
      <c r="E30" s="165"/>
      <c r="F30" s="79">
        <v>19</v>
      </c>
      <c r="G30" s="109">
        <v>1625</v>
      </c>
      <c r="H30" s="109">
        <v>1915</v>
      </c>
      <c r="I30" s="100" t="e">
        <f>SUM(#REF!/G30)</f>
        <v>#REF!</v>
      </c>
      <c r="J30" s="116">
        <v>2238</v>
      </c>
      <c r="K30" s="116">
        <v>2599</v>
      </c>
      <c r="L30" s="103" t="e">
        <f>SUM(J30/#REF!)</f>
        <v>#REF!</v>
      </c>
      <c r="M30" s="101">
        <f>SUM(K30/J30)</f>
        <v>1.1613047363717606</v>
      </c>
    </row>
    <row r="31" spans="1:13" ht="17.25" customHeight="1" thickBot="1">
      <c r="A31" s="158"/>
      <c r="B31" s="67">
        <v>2</v>
      </c>
      <c r="C31" s="78"/>
      <c r="D31" s="165" t="s">
        <v>42</v>
      </c>
      <c r="E31" s="165"/>
      <c r="F31" s="79">
        <v>20</v>
      </c>
      <c r="G31" s="109">
        <v>39</v>
      </c>
      <c r="H31" s="109">
        <v>45</v>
      </c>
      <c r="I31" s="100" t="e">
        <f>SUM(#REF!/G31)</f>
        <v>#REF!</v>
      </c>
      <c r="J31" s="116">
        <v>46</v>
      </c>
      <c r="K31" s="116">
        <v>50</v>
      </c>
      <c r="L31" s="103" t="e">
        <f>SUM(J31/#REF!)</f>
        <v>#REF!</v>
      </c>
      <c r="M31" s="101">
        <f>SUM(K31/J31)</f>
        <v>1.0869565217391304</v>
      </c>
    </row>
    <row r="32" spans="1:13" ht="15.75" customHeight="1" thickBot="1">
      <c r="A32" s="158"/>
      <c r="B32" s="67">
        <v>3</v>
      </c>
      <c r="C32" s="78"/>
      <c r="D32" s="165" t="s">
        <v>43</v>
      </c>
      <c r="E32" s="165"/>
      <c r="F32" s="79">
        <v>21</v>
      </c>
      <c r="G32" s="108"/>
      <c r="H32" s="108"/>
      <c r="I32" s="100"/>
      <c r="J32" s="116"/>
      <c r="K32" s="116"/>
      <c r="L32" s="103"/>
      <c r="M32" s="101"/>
    </row>
    <row r="33" spans="1:110" s="154" customFormat="1" ht="15.75" customHeight="1" thickBot="1">
      <c r="A33" s="135" t="s">
        <v>44</v>
      </c>
      <c r="B33" s="136"/>
      <c r="C33" s="137"/>
      <c r="D33" s="173" t="s">
        <v>45</v>
      </c>
      <c r="E33" s="173"/>
      <c r="F33" s="149">
        <v>22</v>
      </c>
      <c r="G33" s="150">
        <f>SUM(G12-G18)</f>
        <v>3.5</v>
      </c>
      <c r="H33" s="150">
        <v>14</v>
      </c>
      <c r="I33" s="151" t="e">
        <f>SUM(#REF!/G33)</f>
        <v>#REF!</v>
      </c>
      <c r="J33" s="150" t="e">
        <f>SUM(J12-J18)</f>
        <v>#REF!</v>
      </c>
      <c r="K33" s="150" t="e">
        <f>SUM(K12-K18)</f>
        <v>#REF!</v>
      </c>
      <c r="L33" s="103" t="e">
        <f>SUM(J33/#REF!)</f>
        <v>#REF!</v>
      </c>
      <c r="M33" s="152" t="e">
        <f>SUM(K33/J33)</f>
        <v>#REF!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</row>
    <row r="34" spans="1:13" ht="15.75" customHeight="1" thickBot="1">
      <c r="A34" s="1" t="s">
        <v>46</v>
      </c>
      <c r="B34" s="67"/>
      <c r="C34" s="78"/>
      <c r="D34" s="165" t="s">
        <v>47</v>
      </c>
      <c r="E34" s="165"/>
      <c r="F34" s="79">
        <v>23</v>
      </c>
      <c r="G34" s="108">
        <f>SUM(G33*16/100)</f>
        <v>0.56</v>
      </c>
      <c r="H34" s="108">
        <v>2.24</v>
      </c>
      <c r="I34" s="100" t="e">
        <f>SUM(#REF!/G34)</f>
        <v>#REF!</v>
      </c>
      <c r="J34" s="108" t="e">
        <f>SUM(J33*16/100)</f>
        <v>#REF!</v>
      </c>
      <c r="K34" s="108" t="e">
        <f>SUM(K33*16/100)</f>
        <v>#REF!</v>
      </c>
      <c r="L34" s="103" t="e">
        <f>SUM(J34/#REF!)</f>
        <v>#REF!</v>
      </c>
      <c r="M34" s="152" t="e">
        <f>SUM(K34/J34)</f>
        <v>#REF!</v>
      </c>
    </row>
    <row r="35" spans="1:110" s="3" customFormat="1" ht="30.75" customHeight="1" thickBot="1">
      <c r="A35" s="1" t="s">
        <v>48</v>
      </c>
      <c r="B35" s="67"/>
      <c r="C35" s="78"/>
      <c r="D35" s="165" t="s">
        <v>49</v>
      </c>
      <c r="E35" s="165"/>
      <c r="F35" s="79">
        <v>24</v>
      </c>
      <c r="G35" s="108"/>
      <c r="H35" s="108"/>
      <c r="I35" s="100"/>
      <c r="J35" s="117"/>
      <c r="K35" s="117"/>
      <c r="L35" s="103"/>
      <c r="M35" s="10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1:13" ht="15.75" customHeight="1" thickBot="1">
      <c r="A36" s="158"/>
      <c r="B36" s="67">
        <v>1</v>
      </c>
      <c r="C36" s="78"/>
      <c r="D36" s="165" t="s">
        <v>50</v>
      </c>
      <c r="E36" s="165"/>
      <c r="F36" s="79">
        <v>25</v>
      </c>
      <c r="G36" s="108"/>
      <c r="H36" s="108">
        <v>1</v>
      </c>
      <c r="I36" s="100"/>
      <c r="J36" s="116">
        <v>1</v>
      </c>
      <c r="K36" s="116">
        <v>1</v>
      </c>
      <c r="L36" s="103"/>
      <c r="M36" s="101"/>
    </row>
    <row r="37" spans="1:13" ht="27.75" customHeight="1" thickBot="1">
      <c r="A37" s="158"/>
      <c r="B37" s="67">
        <v>2</v>
      </c>
      <c r="C37" s="78"/>
      <c r="D37" s="165" t="s">
        <v>51</v>
      </c>
      <c r="E37" s="165"/>
      <c r="F37" s="79">
        <v>26</v>
      </c>
      <c r="G37" s="108"/>
      <c r="H37" s="108"/>
      <c r="I37" s="100"/>
      <c r="J37" s="116"/>
      <c r="K37" s="116"/>
      <c r="L37" s="103"/>
      <c r="M37" s="101"/>
    </row>
    <row r="38" spans="1:13" ht="15.75" customHeight="1" thickBot="1">
      <c r="A38" s="158"/>
      <c r="B38" s="67">
        <v>3</v>
      </c>
      <c r="C38" s="78"/>
      <c r="D38" s="165" t="s">
        <v>52</v>
      </c>
      <c r="E38" s="165"/>
      <c r="F38" s="79">
        <v>27</v>
      </c>
      <c r="G38" s="108"/>
      <c r="H38" s="108"/>
      <c r="I38" s="100"/>
      <c r="J38" s="116"/>
      <c r="K38" s="116"/>
      <c r="L38" s="103"/>
      <c r="M38" s="101"/>
    </row>
    <row r="39" spans="1:13" ht="79.5" customHeight="1" thickBot="1">
      <c r="A39" s="158"/>
      <c r="B39" s="67">
        <v>4</v>
      </c>
      <c r="C39" s="78"/>
      <c r="D39" s="165" t="s">
        <v>53</v>
      </c>
      <c r="E39" s="165"/>
      <c r="F39" s="79">
        <v>28</v>
      </c>
      <c r="G39" s="108"/>
      <c r="H39" s="108"/>
      <c r="I39" s="100"/>
      <c r="J39" s="116"/>
      <c r="K39" s="116"/>
      <c r="L39" s="103"/>
      <c r="M39" s="101"/>
    </row>
    <row r="40" spans="1:13" ht="23.25" customHeight="1" thickBot="1">
      <c r="A40" s="158"/>
      <c r="B40" s="67">
        <v>5</v>
      </c>
      <c r="C40" s="78"/>
      <c r="D40" s="165" t="s">
        <v>54</v>
      </c>
      <c r="E40" s="165"/>
      <c r="F40" s="79">
        <v>29</v>
      </c>
      <c r="G40" s="108"/>
      <c r="H40" s="108"/>
      <c r="I40" s="100"/>
      <c r="J40" s="116"/>
      <c r="K40" s="116"/>
      <c r="L40" s="103"/>
      <c r="M40" s="101"/>
    </row>
    <row r="41" spans="1:13" ht="42" customHeight="1" thickBot="1">
      <c r="A41" s="158"/>
      <c r="B41" s="67">
        <v>6</v>
      </c>
      <c r="C41" s="78"/>
      <c r="D41" s="165" t="s">
        <v>55</v>
      </c>
      <c r="E41" s="165"/>
      <c r="F41" s="79">
        <v>30</v>
      </c>
      <c r="G41" s="108"/>
      <c r="H41" s="108"/>
      <c r="I41" s="100"/>
      <c r="J41" s="116"/>
      <c r="K41" s="116"/>
      <c r="L41" s="103"/>
      <c r="M41" s="101"/>
    </row>
    <row r="42" spans="1:13" ht="50.25" customHeight="1" thickBot="1">
      <c r="A42" s="158"/>
      <c r="B42" s="67">
        <v>7</v>
      </c>
      <c r="C42" s="78"/>
      <c r="D42" s="165" t="s">
        <v>56</v>
      </c>
      <c r="E42" s="165"/>
      <c r="F42" s="79">
        <v>31</v>
      </c>
      <c r="G42" s="108"/>
      <c r="H42" s="108"/>
      <c r="I42" s="100"/>
      <c r="J42" s="116"/>
      <c r="K42" s="116"/>
      <c r="L42" s="103"/>
      <c r="M42" s="101"/>
    </row>
    <row r="43" spans="1:13" ht="61.5" customHeight="1" thickBot="1">
      <c r="A43" s="158"/>
      <c r="B43" s="67">
        <v>8</v>
      </c>
      <c r="C43" s="78"/>
      <c r="D43" s="165" t="s">
        <v>57</v>
      </c>
      <c r="E43" s="165"/>
      <c r="F43" s="79">
        <v>32</v>
      </c>
      <c r="G43" s="108"/>
      <c r="H43" s="129">
        <v>11</v>
      </c>
      <c r="I43" s="130"/>
      <c r="J43" s="131">
        <v>12</v>
      </c>
      <c r="K43" s="131">
        <v>14</v>
      </c>
      <c r="L43" s="103"/>
      <c r="M43" s="152">
        <f>SUM(K43/J43)</f>
        <v>1.1666666666666667</v>
      </c>
    </row>
    <row r="44" spans="1:13" ht="18.75" customHeight="1" thickBot="1">
      <c r="A44" s="158"/>
      <c r="B44" s="67"/>
      <c r="C44" s="78" t="s">
        <v>12</v>
      </c>
      <c r="D44" s="165" t="s">
        <v>58</v>
      </c>
      <c r="E44" s="165"/>
      <c r="F44" s="79">
        <v>33</v>
      </c>
      <c r="G44" s="108"/>
      <c r="H44" s="108"/>
      <c r="I44" s="100"/>
      <c r="J44" s="116"/>
      <c r="K44" s="116"/>
      <c r="L44" s="103"/>
      <c r="M44" s="101"/>
    </row>
    <row r="45" spans="1:13" ht="18.75" customHeight="1" thickBot="1">
      <c r="A45" s="158"/>
      <c r="B45" s="67"/>
      <c r="C45" s="78" t="s">
        <v>14</v>
      </c>
      <c r="D45" s="165" t="s">
        <v>59</v>
      </c>
      <c r="E45" s="165"/>
      <c r="F45" s="79" t="s">
        <v>60</v>
      </c>
      <c r="G45" s="108"/>
      <c r="H45" s="108">
        <v>11</v>
      </c>
      <c r="I45" s="100"/>
      <c r="J45" s="116">
        <v>12</v>
      </c>
      <c r="K45" s="116">
        <v>14</v>
      </c>
      <c r="L45" s="103"/>
      <c r="M45" s="152">
        <f>SUM(K45/J45)</f>
        <v>1.1666666666666667</v>
      </c>
    </row>
    <row r="46" spans="1:13" ht="18.75" customHeight="1" thickBot="1">
      <c r="A46" s="158"/>
      <c r="B46" s="67"/>
      <c r="C46" s="78" t="s">
        <v>61</v>
      </c>
      <c r="D46" s="165" t="s">
        <v>62</v>
      </c>
      <c r="E46" s="165"/>
      <c r="F46" s="79">
        <v>34</v>
      </c>
      <c r="G46" s="108"/>
      <c r="H46" s="108"/>
      <c r="I46" s="100"/>
      <c r="J46" s="116"/>
      <c r="K46" s="116"/>
      <c r="L46" s="103"/>
      <c r="M46" s="101"/>
    </row>
    <row r="47" spans="1:13" ht="46.5" customHeight="1" thickBot="1">
      <c r="A47" s="158"/>
      <c r="B47" s="67">
        <v>9</v>
      </c>
      <c r="C47" s="78"/>
      <c r="D47" s="165" t="s">
        <v>63</v>
      </c>
      <c r="E47" s="165"/>
      <c r="F47" s="79">
        <v>35</v>
      </c>
      <c r="G47" s="108"/>
      <c r="H47" s="108"/>
      <c r="I47" s="100"/>
      <c r="J47" s="116"/>
      <c r="K47" s="116"/>
      <c r="L47" s="103"/>
      <c r="M47" s="101"/>
    </row>
    <row r="48" spans="1:13" ht="18.75" customHeight="1" thickBot="1">
      <c r="A48" s="1" t="s">
        <v>64</v>
      </c>
      <c r="B48" s="67"/>
      <c r="C48" s="78"/>
      <c r="D48" s="165" t="s">
        <v>65</v>
      </c>
      <c r="E48" s="165"/>
      <c r="F48" s="79">
        <v>36</v>
      </c>
      <c r="G48" s="108">
        <v>1</v>
      </c>
      <c r="H48" s="108">
        <v>62</v>
      </c>
      <c r="I48" s="151"/>
      <c r="J48" s="116">
        <v>47</v>
      </c>
      <c r="K48" s="116"/>
      <c r="L48" s="103"/>
      <c r="M48" s="152"/>
    </row>
    <row r="49" spans="1:13" ht="30.75" customHeight="1" thickBot="1">
      <c r="A49" s="1" t="s">
        <v>66</v>
      </c>
      <c r="B49" s="67"/>
      <c r="C49" s="78"/>
      <c r="D49" s="165" t="s">
        <v>67</v>
      </c>
      <c r="E49" s="165"/>
      <c r="F49" s="79">
        <v>37</v>
      </c>
      <c r="G49" s="108">
        <v>1</v>
      </c>
      <c r="H49" s="108">
        <v>62</v>
      </c>
      <c r="I49" s="151"/>
      <c r="J49" s="108">
        <f>SUM(J50:J54)</f>
        <v>47</v>
      </c>
      <c r="K49" s="116"/>
      <c r="L49" s="103"/>
      <c r="M49" s="101"/>
    </row>
    <row r="50" spans="1:13" ht="15.75" customHeight="1" thickBot="1">
      <c r="A50" s="1"/>
      <c r="B50" s="67"/>
      <c r="C50" s="78" t="s">
        <v>12</v>
      </c>
      <c r="D50" s="165" t="s">
        <v>68</v>
      </c>
      <c r="E50" s="165"/>
      <c r="F50" s="79">
        <v>38</v>
      </c>
      <c r="G50" s="108"/>
      <c r="H50" s="108">
        <v>7</v>
      </c>
      <c r="I50" s="151"/>
      <c r="J50" s="116">
        <v>5</v>
      </c>
      <c r="K50" s="116"/>
      <c r="L50" s="103"/>
      <c r="M50" s="101"/>
    </row>
    <row r="51" spans="1:13" ht="15.75" customHeight="1" thickBot="1">
      <c r="A51" s="1"/>
      <c r="B51" s="67"/>
      <c r="C51" s="78" t="s">
        <v>14</v>
      </c>
      <c r="D51" s="165" t="s">
        <v>69</v>
      </c>
      <c r="E51" s="165"/>
      <c r="F51" s="79">
        <v>39</v>
      </c>
      <c r="G51" s="108"/>
      <c r="H51" s="108">
        <v>43</v>
      </c>
      <c r="I51" s="151"/>
      <c r="J51" s="116">
        <v>33</v>
      </c>
      <c r="K51" s="116"/>
      <c r="L51" s="103"/>
      <c r="M51" s="101"/>
    </row>
    <row r="52" spans="1:13" ht="15.75" customHeight="1" thickBot="1">
      <c r="A52" s="1"/>
      <c r="B52" s="67"/>
      <c r="C52" s="78" t="s">
        <v>61</v>
      </c>
      <c r="D52" s="165" t="s">
        <v>70</v>
      </c>
      <c r="E52" s="165"/>
      <c r="F52" s="79">
        <v>40</v>
      </c>
      <c r="G52" s="108"/>
      <c r="H52" s="108">
        <v>9</v>
      </c>
      <c r="I52" s="151"/>
      <c r="J52" s="116">
        <v>6</v>
      </c>
      <c r="K52" s="116"/>
      <c r="L52" s="103"/>
      <c r="M52" s="101"/>
    </row>
    <row r="53" spans="1:13" ht="15.75" customHeight="1" thickBot="1">
      <c r="A53" s="1"/>
      <c r="B53" s="67"/>
      <c r="C53" s="78" t="s">
        <v>71</v>
      </c>
      <c r="D53" s="165" t="s">
        <v>72</v>
      </c>
      <c r="E53" s="165"/>
      <c r="F53" s="79">
        <v>41</v>
      </c>
      <c r="G53" s="108"/>
      <c r="H53" s="108">
        <v>0</v>
      </c>
      <c r="I53" s="151"/>
      <c r="J53" s="116"/>
      <c r="K53" s="116"/>
      <c r="L53" s="103"/>
      <c r="M53" s="101"/>
    </row>
    <row r="54" spans="1:13" ht="15.75" customHeight="1" thickBot="1">
      <c r="A54" s="1"/>
      <c r="B54" s="67"/>
      <c r="C54" s="78" t="s">
        <v>73</v>
      </c>
      <c r="D54" s="165" t="s">
        <v>74</v>
      </c>
      <c r="E54" s="165"/>
      <c r="F54" s="79">
        <v>42</v>
      </c>
      <c r="G54" s="108">
        <v>1</v>
      </c>
      <c r="H54" s="108">
        <v>3</v>
      </c>
      <c r="I54" s="100"/>
      <c r="J54" s="116">
        <v>3</v>
      </c>
      <c r="K54" s="116"/>
      <c r="L54" s="103"/>
      <c r="M54" s="101"/>
    </row>
    <row r="55" spans="1:13" ht="27" customHeight="1" thickBot="1">
      <c r="A55" s="1" t="s">
        <v>75</v>
      </c>
      <c r="B55" s="67"/>
      <c r="C55" s="78"/>
      <c r="D55" s="165" t="s">
        <v>76</v>
      </c>
      <c r="E55" s="165"/>
      <c r="F55" s="79">
        <v>43</v>
      </c>
      <c r="G55" s="109">
        <v>2219</v>
      </c>
      <c r="H55" s="155">
        <v>4681</v>
      </c>
      <c r="I55" s="100" t="e">
        <f>SUM(#REF!/G55)</f>
        <v>#REF!</v>
      </c>
      <c r="J55" s="116"/>
      <c r="K55" s="116"/>
      <c r="L55" s="103" t="e">
        <f>SUM(J55/#REF!)</f>
        <v>#REF!</v>
      </c>
      <c r="M55" s="101"/>
    </row>
    <row r="56" spans="1:13" ht="15.75" customHeight="1" thickBot="1">
      <c r="A56" s="1"/>
      <c r="B56" s="67">
        <v>1</v>
      </c>
      <c r="C56" s="78"/>
      <c r="D56" s="165" t="s">
        <v>77</v>
      </c>
      <c r="E56" s="165"/>
      <c r="F56" s="79">
        <v>44</v>
      </c>
      <c r="G56" s="109">
        <v>1620</v>
      </c>
      <c r="H56" s="109">
        <v>4055</v>
      </c>
      <c r="I56" s="100" t="e">
        <f>SUM(#REF!/G56)</f>
        <v>#REF!</v>
      </c>
      <c r="J56" s="116"/>
      <c r="K56" s="116"/>
      <c r="L56" s="103" t="e">
        <f>SUM(J56/#REF!)</f>
        <v>#REF!</v>
      </c>
      <c r="M56" s="101"/>
    </row>
    <row r="57" spans="1:13" ht="30.75" thickBot="1">
      <c r="A57" s="1"/>
      <c r="B57" s="67"/>
      <c r="C57" s="78"/>
      <c r="D57" s="2"/>
      <c r="E57" s="2" t="s">
        <v>78</v>
      </c>
      <c r="F57" s="79">
        <v>45</v>
      </c>
      <c r="G57" s="108"/>
      <c r="H57" s="108"/>
      <c r="I57" s="100"/>
      <c r="J57" s="116"/>
      <c r="K57" s="116"/>
      <c r="L57" s="103"/>
      <c r="M57" s="101"/>
    </row>
    <row r="58" spans="1:13" ht="15.75" thickBot="1">
      <c r="A58" s="1"/>
      <c r="B58" s="67">
        <v>2</v>
      </c>
      <c r="C58" s="78"/>
      <c r="D58" s="165" t="s">
        <v>300</v>
      </c>
      <c r="E58" s="165"/>
      <c r="F58" s="79"/>
      <c r="G58" s="108"/>
      <c r="H58" s="108">
        <v>191</v>
      </c>
      <c r="I58" s="100"/>
      <c r="J58" s="116"/>
      <c r="K58" s="116"/>
      <c r="L58" s="103"/>
      <c r="M58" s="101"/>
    </row>
    <row r="59" spans="1:13" ht="15.75" customHeight="1" thickBot="1">
      <c r="A59" s="1" t="s">
        <v>79</v>
      </c>
      <c r="B59" s="67"/>
      <c r="C59" s="78"/>
      <c r="D59" s="165" t="s">
        <v>80</v>
      </c>
      <c r="E59" s="165"/>
      <c r="F59" s="79">
        <v>46</v>
      </c>
      <c r="G59" s="109">
        <v>2219</v>
      </c>
      <c r="H59" s="155">
        <v>4681</v>
      </c>
      <c r="I59" s="100" t="e">
        <f>SUM(#REF!/G59)</f>
        <v>#REF!</v>
      </c>
      <c r="J59" s="116"/>
      <c r="K59" s="116"/>
      <c r="L59" s="103" t="e">
        <f>SUM(J59/#REF!)</f>
        <v>#REF!</v>
      </c>
      <c r="M59" s="101"/>
    </row>
    <row r="60" spans="1:13" ht="15" customHeight="1" thickBot="1">
      <c r="A60" s="1" t="s">
        <v>81</v>
      </c>
      <c r="B60" s="91"/>
      <c r="C60" s="78"/>
      <c r="D60" s="165" t="s">
        <v>82</v>
      </c>
      <c r="E60" s="165"/>
      <c r="F60" s="79">
        <v>47</v>
      </c>
      <c r="G60" s="109"/>
      <c r="H60" s="109"/>
      <c r="I60" s="100"/>
      <c r="J60" s="116"/>
      <c r="K60" s="116"/>
      <c r="L60" s="103"/>
      <c r="M60" s="101"/>
    </row>
    <row r="61" spans="1:13" ht="18.75" customHeight="1" thickBot="1">
      <c r="A61" s="158"/>
      <c r="B61" s="67">
        <v>1</v>
      </c>
      <c r="C61" s="78"/>
      <c r="D61" s="165" t="s">
        <v>83</v>
      </c>
      <c r="E61" s="165"/>
      <c r="F61" s="79">
        <v>48</v>
      </c>
      <c r="G61" s="109">
        <v>129</v>
      </c>
      <c r="H61" s="109">
        <v>137</v>
      </c>
      <c r="I61" s="100" t="e">
        <f>SUM(#REF!/G61)</f>
        <v>#REF!</v>
      </c>
      <c r="J61" s="116">
        <v>137</v>
      </c>
      <c r="K61" s="116">
        <v>137</v>
      </c>
      <c r="L61" s="103" t="e">
        <f>SUM(J61/#REF!)</f>
        <v>#REF!</v>
      </c>
      <c r="M61" s="101">
        <f>SUM(K61/J61)</f>
        <v>1</v>
      </c>
    </row>
    <row r="62" spans="1:13" ht="15.75" customHeight="1" thickBot="1">
      <c r="A62" s="158"/>
      <c r="B62" s="67">
        <v>2</v>
      </c>
      <c r="C62" s="78"/>
      <c r="D62" s="165" t="s">
        <v>84</v>
      </c>
      <c r="E62" s="165"/>
      <c r="F62" s="79">
        <v>49</v>
      </c>
      <c r="G62" s="109">
        <v>124</v>
      </c>
      <c r="H62" s="109">
        <v>126</v>
      </c>
      <c r="I62" s="100" t="e">
        <f>SUM(#REF!/G62)</f>
        <v>#REF!</v>
      </c>
      <c r="J62" s="116">
        <v>126</v>
      </c>
      <c r="K62" s="116">
        <v>126</v>
      </c>
      <c r="L62" s="103" t="e">
        <f>SUM(J62/#REF!)</f>
        <v>#REF!</v>
      </c>
      <c r="M62" s="101">
        <f>SUM(K62/J62)</f>
        <v>1</v>
      </c>
    </row>
    <row r="63" spans="1:13" ht="33.75" customHeight="1" thickBot="1">
      <c r="A63" s="158"/>
      <c r="B63" s="67">
        <v>3</v>
      </c>
      <c r="C63" s="78"/>
      <c r="D63" s="165" t="s">
        <v>85</v>
      </c>
      <c r="E63" s="165"/>
      <c r="F63" s="79">
        <v>50</v>
      </c>
      <c r="G63" s="109">
        <v>2590</v>
      </c>
      <c r="H63" s="109">
        <v>2618</v>
      </c>
      <c r="I63" s="100" t="e">
        <f>SUM(#REF!/G63)</f>
        <v>#REF!</v>
      </c>
      <c r="J63" s="116"/>
      <c r="K63" s="116"/>
      <c r="L63" s="103" t="e">
        <f>SUM(J63/#REF!)</f>
        <v>#REF!</v>
      </c>
      <c r="M63" s="101"/>
    </row>
    <row r="64" spans="1:13" ht="46.5" customHeight="1" thickBot="1">
      <c r="A64" s="158"/>
      <c r="B64" s="67">
        <v>4</v>
      </c>
      <c r="C64" s="78"/>
      <c r="D64" s="165" t="s">
        <v>86</v>
      </c>
      <c r="E64" s="165"/>
      <c r="F64" s="79">
        <v>51</v>
      </c>
      <c r="G64" s="109">
        <f>SUM(G24/G62/12*1000)</f>
        <v>2377.083333333333</v>
      </c>
      <c r="H64" s="109">
        <v>2400.7936507936506</v>
      </c>
      <c r="I64" s="100" t="e">
        <f>SUM(#REF!/G64)</f>
        <v>#REF!</v>
      </c>
      <c r="J64" s="109" t="e">
        <f>SUM(J24/J62/12*1000)</f>
        <v>#REF!</v>
      </c>
      <c r="K64" s="109" t="e">
        <f>SUM(K24/K62/12*1000)</f>
        <v>#REF!</v>
      </c>
      <c r="L64" s="103" t="e">
        <f>SUM(J64/#REF!)</f>
        <v>#REF!</v>
      </c>
      <c r="M64" s="101" t="e">
        <f>SUM(K64/J64)</f>
        <v>#REF!</v>
      </c>
    </row>
    <row r="65" spans="1:13" ht="32.25" customHeight="1" thickBot="1">
      <c r="A65" s="158"/>
      <c r="B65" s="67">
        <v>5</v>
      </c>
      <c r="C65" s="78"/>
      <c r="D65" s="165" t="s">
        <v>87</v>
      </c>
      <c r="E65" s="165"/>
      <c r="F65" s="79">
        <v>52</v>
      </c>
      <c r="G65" s="156">
        <f>SUM(G13/G62)</f>
        <v>91.12096774193549</v>
      </c>
      <c r="H65" s="156">
        <v>95.16666666666667</v>
      </c>
      <c r="I65" s="151" t="e">
        <f>SUM(#REF!/G65)</f>
        <v>#REF!</v>
      </c>
      <c r="J65" s="156" t="e">
        <f>SUM(J13/J62)</f>
        <v>#REF!</v>
      </c>
      <c r="K65" s="156" t="e">
        <f>SUM(K13/K62)</f>
        <v>#REF!</v>
      </c>
      <c r="L65" s="103" t="e">
        <f>SUM(J65/#REF!)</f>
        <v>#REF!</v>
      </c>
      <c r="M65" s="101" t="e">
        <f>SUM(K65/J65)</f>
        <v>#REF!</v>
      </c>
    </row>
    <row r="66" spans="1:13" ht="34.5" customHeight="1" thickBot="1">
      <c r="A66" s="158"/>
      <c r="B66" s="67">
        <v>6</v>
      </c>
      <c r="C66" s="78"/>
      <c r="D66" s="165" t="s">
        <v>88</v>
      </c>
      <c r="E66" s="165"/>
      <c r="F66" s="79">
        <v>53</v>
      </c>
      <c r="G66" s="109"/>
      <c r="H66" s="109"/>
      <c r="I66" s="100"/>
      <c r="J66" s="116"/>
      <c r="K66" s="116"/>
      <c r="L66" s="103"/>
      <c r="M66" s="101"/>
    </row>
    <row r="67" spans="1:13" ht="34.5" customHeight="1" thickBot="1">
      <c r="A67" s="158"/>
      <c r="B67" s="67">
        <v>7</v>
      </c>
      <c r="C67" s="78"/>
      <c r="D67" s="165" t="s">
        <v>89</v>
      </c>
      <c r="E67" s="165"/>
      <c r="F67" s="79">
        <v>54</v>
      </c>
      <c r="G67" s="109">
        <f>SUM(G18/G12*1000)</f>
        <v>999.6914042868353</v>
      </c>
      <c r="H67" s="109">
        <v>998.8360492184902</v>
      </c>
      <c r="I67" s="100" t="e">
        <f>SUM(#REF!/G67)</f>
        <v>#REF!</v>
      </c>
      <c r="J67" s="109" t="e">
        <f>SUM(J18/J12*1000)</f>
        <v>#REF!</v>
      </c>
      <c r="K67" s="109" t="e">
        <f>SUM(K18/K12*1000)</f>
        <v>#REF!</v>
      </c>
      <c r="L67" s="103" t="e">
        <f>SUM(J67/#REF!)</f>
        <v>#REF!</v>
      </c>
      <c r="M67" s="101" t="e">
        <f>SUM(K67/J67)</f>
        <v>#REF!</v>
      </c>
    </row>
    <row r="68" spans="1:13" ht="15.75" customHeight="1" thickBot="1">
      <c r="A68" s="158"/>
      <c r="B68" s="67">
        <v>8</v>
      </c>
      <c r="C68" s="78"/>
      <c r="D68" s="165" t="s">
        <v>90</v>
      </c>
      <c r="E68" s="165"/>
      <c r="F68" s="79">
        <v>55</v>
      </c>
      <c r="G68" s="109"/>
      <c r="H68" s="109"/>
      <c r="I68" s="100"/>
      <c r="J68" s="116"/>
      <c r="K68" s="116"/>
      <c r="L68" s="103"/>
      <c r="M68" s="101"/>
    </row>
    <row r="69" spans="1:13" ht="15.75" customHeight="1" thickBot="1">
      <c r="A69" s="158"/>
      <c r="B69" s="67">
        <v>9</v>
      </c>
      <c r="C69" s="78"/>
      <c r="D69" s="170" t="s">
        <v>91</v>
      </c>
      <c r="E69" s="170"/>
      <c r="F69" s="79">
        <v>56</v>
      </c>
      <c r="G69" s="109"/>
      <c r="H69" s="109"/>
      <c r="I69" s="100"/>
      <c r="J69" s="116"/>
      <c r="K69" s="116"/>
      <c r="L69" s="103"/>
      <c r="M69" s="101"/>
    </row>
    <row r="70" spans="1:8" ht="15.75" customHeight="1">
      <c r="A70" s="73"/>
      <c r="B70" s="92"/>
      <c r="C70" s="7"/>
      <c r="D70" s="93"/>
      <c r="E70" s="93"/>
      <c r="F70" s="72"/>
      <c r="G70" s="110"/>
      <c r="H70" s="110"/>
    </row>
    <row r="71" spans="1:8" ht="15.75" customHeight="1">
      <c r="A71" s="73"/>
      <c r="B71" s="94" t="s">
        <v>92</v>
      </c>
      <c r="C71" s="7"/>
      <c r="D71" s="93"/>
      <c r="E71" s="93"/>
      <c r="F71" s="72"/>
      <c r="G71" s="110"/>
      <c r="H71" s="110"/>
    </row>
    <row r="72" spans="1:8" ht="14.25">
      <c r="A72" s="92"/>
      <c r="B72" s="92"/>
      <c r="D72" s="92"/>
      <c r="E72" s="96"/>
      <c r="F72" s="72"/>
      <c r="G72" s="110"/>
      <c r="H72" s="110"/>
    </row>
    <row r="73" spans="1:8" ht="14.25">
      <c r="A73" s="92"/>
      <c r="B73" s="92"/>
      <c r="D73" s="92"/>
      <c r="E73" s="96"/>
      <c r="F73" s="72"/>
      <c r="G73" s="110"/>
      <c r="H73" s="110"/>
    </row>
    <row r="74" spans="1:12" ht="47.25" customHeight="1">
      <c r="A74" s="92"/>
      <c r="B74" s="92"/>
      <c r="D74" s="92"/>
      <c r="E74" s="171"/>
      <c r="F74" s="171"/>
      <c r="G74" s="172"/>
      <c r="H74" s="172"/>
      <c r="I74" s="172"/>
      <c r="J74" s="172"/>
      <c r="K74" s="172"/>
      <c r="L74" s="172"/>
    </row>
    <row r="75" spans="7:12" ht="15">
      <c r="G75" s="169"/>
      <c r="H75" s="169"/>
      <c r="I75" s="169"/>
      <c r="J75" s="169"/>
      <c r="K75" s="169"/>
      <c r="L75" s="169"/>
    </row>
  </sheetData>
  <sheetProtection/>
  <mergeCells count="67">
    <mergeCell ref="A6:M6"/>
    <mergeCell ref="A9:C10"/>
    <mergeCell ref="D9:E10"/>
    <mergeCell ref="F9:F10"/>
    <mergeCell ref="G9:G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9:E59"/>
    <mergeCell ref="D60:E60"/>
    <mergeCell ref="D61:E61"/>
    <mergeCell ref="D62:E62"/>
    <mergeCell ref="D54:E54"/>
    <mergeCell ref="D55:E55"/>
    <mergeCell ref="D56:E56"/>
    <mergeCell ref="D58:E58"/>
    <mergeCell ref="G75:L75"/>
    <mergeCell ref="D64:E64"/>
    <mergeCell ref="D65:E65"/>
    <mergeCell ref="D66:E66"/>
    <mergeCell ref="D67:E67"/>
    <mergeCell ref="D68:E68"/>
    <mergeCell ref="G74:L74"/>
    <mergeCell ref="A61:A69"/>
    <mergeCell ref="D69:E69"/>
    <mergeCell ref="E74:F74"/>
    <mergeCell ref="D63:E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8" customWidth="1"/>
    <col min="2" max="2" width="3.28125" style="18" customWidth="1"/>
    <col min="3" max="3" width="3.140625" style="18" customWidth="1"/>
    <col min="4" max="4" width="5.28125" style="18" customWidth="1"/>
    <col min="5" max="5" width="44.00390625" style="18" customWidth="1"/>
    <col min="6" max="6" width="6.140625" style="18" customWidth="1"/>
    <col min="7" max="7" width="10.7109375" style="18" customWidth="1"/>
    <col min="8" max="8" width="7.28125" style="18" customWidth="1"/>
    <col min="9" max="9" width="7.7109375" style="18" customWidth="1"/>
    <col min="10" max="10" width="8.00390625" style="18" customWidth="1"/>
    <col min="11" max="11" width="7.57421875" style="18" customWidth="1"/>
    <col min="12" max="16384" width="9.140625" style="18" customWidth="1"/>
  </cols>
  <sheetData>
    <row r="1" ht="12.75">
      <c r="J1" s="17" t="s">
        <v>275</v>
      </c>
    </row>
    <row r="4" spans="1:11" ht="15.75">
      <c r="A4" s="174" t="s">
        <v>276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6" ht="12.75">
      <c r="K6" s="19" t="s">
        <v>2</v>
      </c>
    </row>
    <row r="7" spans="1:11" ht="38.25">
      <c r="A7"/>
      <c r="B7" s="20"/>
      <c r="C7" s="20"/>
      <c r="D7" s="20"/>
      <c r="E7" s="21" t="s">
        <v>274</v>
      </c>
      <c r="F7" s="22" t="s">
        <v>4</v>
      </c>
      <c r="G7" s="23" t="s">
        <v>94</v>
      </c>
      <c r="H7" s="24" t="s">
        <v>95</v>
      </c>
      <c r="I7" s="24" t="s">
        <v>96</v>
      </c>
      <c r="J7" s="24" t="s">
        <v>97</v>
      </c>
      <c r="K7" s="25" t="s">
        <v>277</v>
      </c>
    </row>
    <row r="8" spans="1:11" ht="12.75">
      <c r="A8" s="26"/>
      <c r="B8" s="20"/>
      <c r="C8" s="20"/>
      <c r="D8" s="20"/>
      <c r="E8" s="21">
        <v>0</v>
      </c>
      <c r="F8" s="27">
        <v>1</v>
      </c>
      <c r="G8" s="28">
        <v>2</v>
      </c>
      <c r="H8" s="28">
        <v>3</v>
      </c>
      <c r="I8" s="28">
        <v>4</v>
      </c>
      <c r="J8" s="29">
        <v>5</v>
      </c>
      <c r="K8" s="30">
        <v>6</v>
      </c>
    </row>
    <row r="9" spans="1:11" ht="15" customHeight="1">
      <c r="A9" s="31" t="s">
        <v>9</v>
      </c>
      <c r="B9" s="31"/>
      <c r="C9" s="31"/>
      <c r="D9" s="138" t="s">
        <v>98</v>
      </c>
      <c r="E9" s="138"/>
      <c r="F9" s="33">
        <v>1</v>
      </c>
      <c r="G9" s="34"/>
      <c r="H9" s="35"/>
      <c r="I9" s="35"/>
      <c r="J9" s="35"/>
      <c r="K9" s="34"/>
    </row>
    <row r="10" spans="1:11" ht="15" customHeight="1">
      <c r="A10" s="139"/>
      <c r="B10" s="23">
        <v>1</v>
      </c>
      <c r="C10" s="31"/>
      <c r="D10" s="138" t="s">
        <v>99</v>
      </c>
      <c r="E10" s="138"/>
      <c r="F10" s="33">
        <v>2</v>
      </c>
      <c r="G10" s="36"/>
      <c r="H10" s="35"/>
      <c r="I10" s="35"/>
      <c r="J10" s="35"/>
      <c r="K10" s="34"/>
    </row>
    <row r="11" spans="1:11" ht="25.5" customHeight="1">
      <c r="A11" s="139"/>
      <c r="B11" s="139"/>
      <c r="C11" s="31" t="s">
        <v>12</v>
      </c>
      <c r="D11" s="138" t="s">
        <v>100</v>
      </c>
      <c r="E11" s="138"/>
      <c r="F11" s="33">
        <v>3</v>
      </c>
      <c r="G11" s="36"/>
      <c r="H11" s="35"/>
      <c r="I11" s="35"/>
      <c r="J11" s="35"/>
      <c r="K11" s="34"/>
    </row>
    <row r="12" spans="1:11" ht="15">
      <c r="A12" s="139"/>
      <c r="B12" s="139"/>
      <c r="C12" s="31"/>
      <c r="D12" s="32" t="s">
        <v>101</v>
      </c>
      <c r="E12" s="32" t="s">
        <v>102</v>
      </c>
      <c r="F12" s="33">
        <v>4</v>
      </c>
      <c r="G12" s="36"/>
      <c r="H12" s="35"/>
      <c r="I12" s="35"/>
      <c r="J12" s="35"/>
      <c r="K12" s="34"/>
    </row>
    <row r="13" spans="1:11" ht="15">
      <c r="A13" s="139"/>
      <c r="B13" s="139"/>
      <c r="C13" s="31"/>
      <c r="D13" s="32" t="s">
        <v>103</v>
      </c>
      <c r="E13" s="32" t="s">
        <v>104</v>
      </c>
      <c r="F13" s="33">
        <v>5</v>
      </c>
      <c r="G13" s="36"/>
      <c r="H13" s="35"/>
      <c r="I13" s="35"/>
      <c r="J13" s="35"/>
      <c r="K13" s="34"/>
    </row>
    <row r="14" spans="1:11" ht="15">
      <c r="A14" s="139"/>
      <c r="B14" s="139"/>
      <c r="C14" s="31"/>
      <c r="D14" s="32" t="s">
        <v>105</v>
      </c>
      <c r="E14" s="32" t="s">
        <v>106</v>
      </c>
      <c r="F14" s="33">
        <v>6</v>
      </c>
      <c r="G14" s="36"/>
      <c r="H14" s="35"/>
      <c r="I14" s="35"/>
      <c r="J14" s="35"/>
      <c r="K14" s="34"/>
    </row>
    <row r="15" spans="1:11" ht="15">
      <c r="A15" s="139"/>
      <c r="B15" s="139"/>
      <c r="C15" s="31"/>
      <c r="D15" s="32" t="s">
        <v>107</v>
      </c>
      <c r="E15" s="32" t="s">
        <v>108</v>
      </c>
      <c r="F15" s="33">
        <v>7</v>
      </c>
      <c r="G15" s="36"/>
      <c r="H15" s="35"/>
      <c r="I15" s="35"/>
      <c r="J15" s="35"/>
      <c r="K15" s="34"/>
    </row>
    <row r="16" spans="1:11" ht="15" customHeight="1">
      <c r="A16" s="139"/>
      <c r="B16" s="139"/>
      <c r="C16" s="31" t="s">
        <v>14</v>
      </c>
      <c r="D16" s="138" t="s">
        <v>109</v>
      </c>
      <c r="E16" s="138"/>
      <c r="F16" s="33">
        <v>8</v>
      </c>
      <c r="G16" s="36"/>
      <c r="H16" s="35"/>
      <c r="I16" s="35"/>
      <c r="J16" s="35"/>
      <c r="K16" s="34"/>
    </row>
    <row r="17" spans="1:11" ht="27" customHeight="1">
      <c r="A17" s="139"/>
      <c r="B17" s="139"/>
      <c r="C17" s="31" t="s">
        <v>61</v>
      </c>
      <c r="D17" s="138" t="s">
        <v>110</v>
      </c>
      <c r="E17" s="138"/>
      <c r="F17" s="33">
        <v>9</v>
      </c>
      <c r="G17" s="36"/>
      <c r="H17" s="35"/>
      <c r="I17" s="35"/>
      <c r="J17" s="35"/>
      <c r="K17" s="34"/>
    </row>
    <row r="18" spans="1:11" ht="15">
      <c r="A18" s="139"/>
      <c r="B18" s="139"/>
      <c r="C18" s="139"/>
      <c r="D18" s="37" t="s">
        <v>111</v>
      </c>
      <c r="E18" s="38" t="s">
        <v>13</v>
      </c>
      <c r="F18" s="33">
        <v>10</v>
      </c>
      <c r="G18" s="36"/>
      <c r="H18" s="35"/>
      <c r="I18" s="35"/>
      <c r="J18" s="35"/>
      <c r="K18" s="34"/>
    </row>
    <row r="19" spans="1:11" ht="15">
      <c r="A19" s="139"/>
      <c r="B19" s="139"/>
      <c r="C19" s="139"/>
      <c r="D19" s="37" t="s">
        <v>112</v>
      </c>
      <c r="E19" s="38" t="s">
        <v>15</v>
      </c>
      <c r="F19" s="33">
        <v>11</v>
      </c>
      <c r="G19" s="36"/>
      <c r="H19" s="35"/>
      <c r="I19" s="35"/>
      <c r="J19" s="35"/>
      <c r="K19" s="34"/>
    </row>
    <row r="20" spans="1:11" ht="15" customHeight="1">
      <c r="A20" s="139"/>
      <c r="B20" s="139"/>
      <c r="C20" s="31" t="s">
        <v>71</v>
      </c>
      <c r="D20" s="138" t="s">
        <v>113</v>
      </c>
      <c r="E20" s="138"/>
      <c r="F20" s="33">
        <v>12</v>
      </c>
      <c r="G20" s="36"/>
      <c r="H20" s="35"/>
      <c r="I20" s="35"/>
      <c r="J20" s="35"/>
      <c r="K20" s="34"/>
    </row>
    <row r="21" spans="1:11" ht="15" customHeight="1">
      <c r="A21" s="139"/>
      <c r="B21" s="139"/>
      <c r="C21" s="31" t="s">
        <v>73</v>
      </c>
      <c r="D21" s="138" t="s">
        <v>114</v>
      </c>
      <c r="E21" s="138"/>
      <c r="F21" s="33">
        <v>13</v>
      </c>
      <c r="G21" s="36"/>
      <c r="H21" s="35"/>
      <c r="I21" s="35"/>
      <c r="J21" s="35"/>
      <c r="K21" s="34"/>
    </row>
    <row r="22" spans="1:11" ht="27" customHeight="1">
      <c r="A22" s="139"/>
      <c r="B22" s="31"/>
      <c r="C22" s="31" t="s">
        <v>115</v>
      </c>
      <c r="D22" s="138" t="s">
        <v>116</v>
      </c>
      <c r="E22" s="138"/>
      <c r="F22" s="33">
        <v>14</v>
      </c>
      <c r="G22" s="34"/>
      <c r="H22" s="35"/>
      <c r="I22" s="35"/>
      <c r="J22" s="35"/>
      <c r="K22" s="34"/>
    </row>
    <row r="23" spans="1:11" ht="15" customHeight="1">
      <c r="A23" s="139"/>
      <c r="B23" s="31"/>
      <c r="C23" s="31"/>
      <c r="D23" s="32" t="s">
        <v>117</v>
      </c>
      <c r="E23" s="32" t="s">
        <v>118</v>
      </c>
      <c r="F23" s="33">
        <v>15</v>
      </c>
      <c r="G23" s="36"/>
      <c r="H23" s="35"/>
      <c r="I23" s="35"/>
      <c r="J23" s="35"/>
      <c r="K23" s="34"/>
    </row>
    <row r="24" spans="1:11" ht="25.5">
      <c r="A24" s="139"/>
      <c r="B24" s="31"/>
      <c r="C24" s="31"/>
      <c r="D24" s="32" t="s">
        <v>119</v>
      </c>
      <c r="E24" s="32" t="s">
        <v>120</v>
      </c>
      <c r="F24" s="33">
        <v>16</v>
      </c>
      <c r="G24" s="36"/>
      <c r="H24" s="35"/>
      <c r="I24" s="35"/>
      <c r="J24" s="35"/>
      <c r="K24" s="34"/>
    </row>
    <row r="25" spans="1:11" ht="15">
      <c r="A25" s="139"/>
      <c r="B25" s="31"/>
      <c r="C25" s="31"/>
      <c r="D25" s="32"/>
      <c r="E25" s="39" t="s">
        <v>121</v>
      </c>
      <c r="F25" s="33">
        <v>17</v>
      </c>
      <c r="G25" s="36"/>
      <c r="H25" s="35"/>
      <c r="I25" s="35"/>
      <c r="J25" s="35"/>
      <c r="K25" s="34"/>
    </row>
    <row r="26" spans="1:11" ht="15">
      <c r="A26" s="139"/>
      <c r="B26" s="31"/>
      <c r="C26" s="31"/>
      <c r="D26" s="32"/>
      <c r="E26" s="39" t="s">
        <v>122</v>
      </c>
      <c r="F26" s="33">
        <v>18</v>
      </c>
      <c r="G26" s="36"/>
      <c r="H26" s="35"/>
      <c r="I26" s="35"/>
      <c r="J26" s="35"/>
      <c r="K26" s="34"/>
    </row>
    <row r="27" spans="1:11" ht="15" customHeight="1">
      <c r="A27" s="139"/>
      <c r="B27" s="31"/>
      <c r="C27" s="31"/>
      <c r="D27" s="32" t="s">
        <v>123</v>
      </c>
      <c r="E27" s="32" t="s">
        <v>124</v>
      </c>
      <c r="F27" s="33">
        <v>19</v>
      </c>
      <c r="G27" s="36"/>
      <c r="H27" s="35"/>
      <c r="I27" s="35"/>
      <c r="J27" s="35"/>
      <c r="K27" s="34"/>
    </row>
    <row r="28" spans="1:11" ht="15">
      <c r="A28" s="139"/>
      <c r="B28" s="31"/>
      <c r="C28" s="31"/>
      <c r="D28" s="32" t="s">
        <v>125</v>
      </c>
      <c r="E28" s="32" t="s">
        <v>126</v>
      </c>
      <c r="F28" s="33">
        <v>20</v>
      </c>
      <c r="G28" s="36"/>
      <c r="H28" s="35"/>
      <c r="I28" s="35"/>
      <c r="J28" s="35"/>
      <c r="K28" s="34"/>
    </row>
    <row r="29" spans="1:11" ht="15">
      <c r="A29" s="139"/>
      <c r="B29" s="31"/>
      <c r="C29" s="31"/>
      <c r="D29" s="32" t="s">
        <v>127</v>
      </c>
      <c r="E29" s="32" t="s">
        <v>108</v>
      </c>
      <c r="F29" s="33">
        <v>21</v>
      </c>
      <c r="G29" s="36"/>
      <c r="H29" s="35"/>
      <c r="I29" s="35"/>
      <c r="J29" s="35"/>
      <c r="K29" s="34"/>
    </row>
    <row r="30" spans="1:11" ht="15.75" customHeight="1">
      <c r="A30" s="139"/>
      <c r="B30" s="31">
        <v>2</v>
      </c>
      <c r="C30" s="31"/>
      <c r="D30" s="138" t="s">
        <v>128</v>
      </c>
      <c r="E30" s="138"/>
      <c r="F30" s="33">
        <v>22</v>
      </c>
      <c r="G30" s="36"/>
      <c r="H30" s="35"/>
      <c r="I30" s="35"/>
      <c r="J30" s="35"/>
      <c r="K30" s="34"/>
    </row>
    <row r="31" spans="1:11" ht="15" customHeight="1">
      <c r="A31" s="139"/>
      <c r="B31" s="139"/>
      <c r="C31" s="31" t="s">
        <v>12</v>
      </c>
      <c r="D31" s="140" t="s">
        <v>129</v>
      </c>
      <c r="E31" s="140"/>
      <c r="F31" s="33">
        <v>23</v>
      </c>
      <c r="G31" s="36"/>
      <c r="H31" s="35"/>
      <c r="I31" s="35"/>
      <c r="J31" s="35"/>
      <c r="K31" s="34"/>
    </row>
    <row r="32" spans="1:11" ht="15" customHeight="1">
      <c r="A32" s="139"/>
      <c r="B32" s="139"/>
      <c r="C32" s="31" t="s">
        <v>14</v>
      </c>
      <c r="D32" s="140" t="s">
        <v>130</v>
      </c>
      <c r="E32" s="140"/>
      <c r="F32" s="33">
        <v>24</v>
      </c>
      <c r="G32" s="36"/>
      <c r="H32" s="35"/>
      <c r="I32" s="35"/>
      <c r="J32" s="35"/>
      <c r="K32" s="34"/>
    </row>
    <row r="33" spans="1:13" ht="15" customHeight="1">
      <c r="A33" s="139"/>
      <c r="B33" s="139"/>
      <c r="C33" s="31" t="s">
        <v>61</v>
      </c>
      <c r="D33" s="140" t="s">
        <v>131</v>
      </c>
      <c r="E33" s="140"/>
      <c r="F33" s="33">
        <v>25</v>
      </c>
      <c r="G33" s="36"/>
      <c r="H33" s="35"/>
      <c r="I33" s="35"/>
      <c r="J33" s="35"/>
      <c r="K33" s="34"/>
      <c r="M33" s="14"/>
    </row>
    <row r="34" spans="1:11" ht="15" customHeight="1">
      <c r="A34" s="139"/>
      <c r="B34" s="139"/>
      <c r="C34" s="31" t="s">
        <v>71</v>
      </c>
      <c r="D34" s="140" t="s">
        <v>132</v>
      </c>
      <c r="E34" s="140"/>
      <c r="F34" s="33">
        <v>26</v>
      </c>
      <c r="G34" s="36"/>
      <c r="H34" s="35"/>
      <c r="I34" s="35"/>
      <c r="J34" s="35"/>
      <c r="K34" s="34"/>
    </row>
    <row r="35" spans="1:11" ht="15" customHeight="1">
      <c r="A35" s="139"/>
      <c r="B35" s="139"/>
      <c r="C35" s="31" t="s">
        <v>73</v>
      </c>
      <c r="D35" s="140" t="s">
        <v>133</v>
      </c>
      <c r="E35" s="140"/>
      <c r="F35" s="33">
        <v>27</v>
      </c>
      <c r="G35" s="36"/>
      <c r="H35" s="35"/>
      <c r="I35" s="35"/>
      <c r="J35" s="35"/>
      <c r="K35" s="34"/>
    </row>
    <row r="36" spans="1:11" ht="15" customHeight="1">
      <c r="A36" s="139"/>
      <c r="B36" s="31">
        <v>3</v>
      </c>
      <c r="C36" s="31"/>
      <c r="D36" s="140" t="s">
        <v>17</v>
      </c>
      <c r="E36" s="140"/>
      <c r="F36" s="33">
        <v>28</v>
      </c>
      <c r="G36" s="36"/>
      <c r="H36" s="35"/>
      <c r="I36" s="35"/>
      <c r="J36" s="35"/>
      <c r="K36" s="34"/>
    </row>
    <row r="37" spans="1:11" ht="15" customHeight="1">
      <c r="A37" s="31" t="s">
        <v>18</v>
      </c>
      <c r="B37" s="140" t="s">
        <v>134</v>
      </c>
      <c r="C37" s="140"/>
      <c r="D37" s="140"/>
      <c r="E37" s="140"/>
      <c r="F37" s="33">
        <v>29</v>
      </c>
      <c r="G37" s="36"/>
      <c r="H37" s="35"/>
      <c r="I37" s="35"/>
      <c r="J37" s="35"/>
      <c r="K37" s="34"/>
    </row>
    <row r="38" spans="1:11" ht="15" customHeight="1">
      <c r="A38" s="139"/>
      <c r="B38" s="31">
        <v>1</v>
      </c>
      <c r="C38" s="138" t="s">
        <v>135</v>
      </c>
      <c r="D38" s="138"/>
      <c r="E38" s="138"/>
      <c r="F38" s="33">
        <v>30</v>
      </c>
      <c r="G38" s="36"/>
      <c r="H38" s="35"/>
      <c r="I38" s="35"/>
      <c r="J38" s="35"/>
      <c r="K38" s="34"/>
    </row>
    <row r="39" spans="1:11" ht="15" customHeight="1">
      <c r="A39" s="139"/>
      <c r="B39" s="139"/>
      <c r="C39" s="138" t="s">
        <v>136</v>
      </c>
      <c r="D39" s="138"/>
      <c r="E39" s="138"/>
      <c r="F39" s="33">
        <v>31</v>
      </c>
      <c r="G39" s="36"/>
      <c r="H39" s="35"/>
      <c r="I39" s="35"/>
      <c r="J39" s="35"/>
      <c r="K39" s="34"/>
    </row>
    <row r="40" spans="1:11" ht="15" customHeight="1">
      <c r="A40" s="139"/>
      <c r="B40" s="139"/>
      <c r="C40" s="31" t="s">
        <v>137</v>
      </c>
      <c r="D40" s="138" t="s">
        <v>138</v>
      </c>
      <c r="E40" s="138"/>
      <c r="F40" s="33">
        <v>32</v>
      </c>
      <c r="G40" s="36"/>
      <c r="H40" s="35"/>
      <c r="I40" s="35"/>
      <c r="J40" s="35"/>
      <c r="K40" s="34"/>
    </row>
    <row r="41" spans="1:11" ht="15" customHeight="1">
      <c r="A41" s="139"/>
      <c r="B41" s="139"/>
      <c r="C41" s="31" t="s">
        <v>12</v>
      </c>
      <c r="D41" s="138" t="s">
        <v>139</v>
      </c>
      <c r="E41" s="138"/>
      <c r="F41" s="33">
        <v>33</v>
      </c>
      <c r="G41" s="36"/>
      <c r="H41" s="35"/>
      <c r="I41" s="35"/>
      <c r="J41" s="35"/>
      <c r="K41" s="34"/>
    </row>
    <row r="42" spans="1:11" ht="15" customHeight="1">
      <c r="A42" s="139"/>
      <c r="B42" s="139"/>
      <c r="C42" s="31" t="s">
        <v>14</v>
      </c>
      <c r="D42" s="138" t="s">
        <v>140</v>
      </c>
      <c r="E42" s="138"/>
      <c r="F42" s="33">
        <v>34</v>
      </c>
      <c r="G42" s="36"/>
      <c r="H42" s="35"/>
      <c r="I42" s="35"/>
      <c r="J42" s="35"/>
      <c r="K42" s="34"/>
    </row>
    <row r="43" spans="1:11" ht="13.5" customHeight="1">
      <c r="A43" s="139"/>
      <c r="B43" s="139"/>
      <c r="C43" s="31"/>
      <c r="D43" s="32" t="s">
        <v>141</v>
      </c>
      <c r="E43" s="32" t="s">
        <v>142</v>
      </c>
      <c r="F43" s="33">
        <v>35</v>
      </c>
      <c r="G43" s="36"/>
      <c r="H43" s="35"/>
      <c r="I43" s="35"/>
      <c r="J43" s="35"/>
      <c r="K43" s="34"/>
    </row>
    <row r="44" spans="1:11" ht="15.75" customHeight="1">
      <c r="A44" s="139"/>
      <c r="B44" s="139"/>
      <c r="C44" s="31"/>
      <c r="D44" s="32" t="s">
        <v>143</v>
      </c>
      <c r="E44" s="32" t="s">
        <v>144</v>
      </c>
      <c r="F44" s="33">
        <v>36</v>
      </c>
      <c r="G44" s="36"/>
      <c r="H44" s="35"/>
      <c r="I44" s="35"/>
      <c r="J44" s="35"/>
      <c r="K44" s="34"/>
    </row>
    <row r="45" spans="1:11" ht="15.75" customHeight="1">
      <c r="A45" s="139"/>
      <c r="B45" s="139"/>
      <c r="C45" s="31" t="s">
        <v>61</v>
      </c>
      <c r="D45" s="138" t="s">
        <v>145</v>
      </c>
      <c r="E45" s="138"/>
      <c r="F45" s="33">
        <v>37</v>
      </c>
      <c r="G45" s="36"/>
      <c r="H45" s="35"/>
      <c r="I45" s="35"/>
      <c r="J45" s="35"/>
      <c r="K45" s="34"/>
    </row>
    <row r="46" spans="1:11" ht="15" customHeight="1">
      <c r="A46" s="139"/>
      <c r="B46" s="139"/>
      <c r="C46" s="31" t="s">
        <v>71</v>
      </c>
      <c r="D46" s="138" t="s">
        <v>146</v>
      </c>
      <c r="E46" s="138"/>
      <c r="F46" s="33">
        <v>38</v>
      </c>
      <c r="G46" s="36"/>
      <c r="H46" s="35"/>
      <c r="I46" s="35"/>
      <c r="J46" s="35"/>
      <c r="K46" s="34"/>
    </row>
    <row r="47" spans="1:11" ht="15" customHeight="1">
      <c r="A47" s="139"/>
      <c r="B47" s="139"/>
      <c r="C47" s="31" t="s">
        <v>73</v>
      </c>
      <c r="D47" s="138" t="s">
        <v>147</v>
      </c>
      <c r="E47" s="138"/>
      <c r="F47" s="33">
        <v>39</v>
      </c>
      <c r="G47" s="36"/>
      <c r="H47" s="35"/>
      <c r="I47" s="35"/>
      <c r="J47" s="35"/>
      <c r="K47" s="34"/>
    </row>
    <row r="48" spans="1:11" ht="25.5" customHeight="1">
      <c r="A48" s="139"/>
      <c r="B48" s="139"/>
      <c r="C48" s="31" t="s">
        <v>148</v>
      </c>
      <c r="D48" s="140" t="s">
        <v>149</v>
      </c>
      <c r="E48" s="140"/>
      <c r="F48" s="33">
        <v>40</v>
      </c>
      <c r="G48" s="36"/>
      <c r="H48" s="35"/>
      <c r="I48" s="35"/>
      <c r="J48" s="35"/>
      <c r="K48" s="34"/>
    </row>
    <row r="49" spans="1:11" ht="22.5" customHeight="1">
      <c r="A49" s="139"/>
      <c r="B49" s="139"/>
      <c r="C49" s="31" t="s">
        <v>12</v>
      </c>
      <c r="D49" s="140" t="s">
        <v>150</v>
      </c>
      <c r="E49" s="140"/>
      <c r="F49" s="33">
        <v>41</v>
      </c>
      <c r="G49" s="36"/>
      <c r="H49" s="35"/>
      <c r="I49" s="35"/>
      <c r="J49" s="35"/>
      <c r="K49" s="34"/>
    </row>
    <row r="50" spans="1:11" ht="22.5" customHeight="1">
      <c r="A50" s="139"/>
      <c r="B50" s="139"/>
      <c r="C50" s="31" t="s">
        <v>151</v>
      </c>
      <c r="D50" s="140" t="s">
        <v>152</v>
      </c>
      <c r="E50" s="140"/>
      <c r="F50" s="33">
        <v>42</v>
      </c>
      <c r="G50" s="36"/>
      <c r="H50" s="35"/>
      <c r="I50" s="35"/>
      <c r="J50" s="35"/>
      <c r="K50" s="34"/>
    </row>
    <row r="51" spans="1:11" ht="21.75" customHeight="1">
      <c r="A51" s="139"/>
      <c r="B51" s="139"/>
      <c r="C51" s="31"/>
      <c r="D51" s="40" t="s">
        <v>141</v>
      </c>
      <c r="E51" s="40" t="s">
        <v>153</v>
      </c>
      <c r="F51" s="33">
        <v>43</v>
      </c>
      <c r="G51" s="36"/>
      <c r="H51" s="35"/>
      <c r="I51" s="35"/>
      <c r="J51" s="35"/>
      <c r="K51" s="34"/>
    </row>
    <row r="52" spans="1:11" ht="15">
      <c r="A52" s="139"/>
      <c r="B52" s="139"/>
      <c r="C52" s="31"/>
      <c r="D52" s="40" t="s">
        <v>143</v>
      </c>
      <c r="E52" s="40" t="s">
        <v>154</v>
      </c>
      <c r="F52" s="33">
        <v>44</v>
      </c>
      <c r="G52" s="36"/>
      <c r="H52" s="35"/>
      <c r="I52" s="35"/>
      <c r="J52" s="35"/>
      <c r="K52" s="34"/>
    </row>
    <row r="53" spans="1:11" ht="18" customHeight="1">
      <c r="A53" s="139"/>
      <c r="B53" s="139"/>
      <c r="C53" s="31" t="s">
        <v>61</v>
      </c>
      <c r="D53" s="140" t="s">
        <v>155</v>
      </c>
      <c r="E53" s="140"/>
      <c r="F53" s="33">
        <v>45</v>
      </c>
      <c r="G53" s="36"/>
      <c r="H53" s="35"/>
      <c r="I53" s="35"/>
      <c r="J53" s="35"/>
      <c r="K53" s="34"/>
    </row>
    <row r="54" spans="1:11" ht="25.5" customHeight="1">
      <c r="A54" s="139"/>
      <c r="B54" s="139"/>
      <c r="C54" s="31" t="s">
        <v>156</v>
      </c>
      <c r="D54" s="140" t="s">
        <v>278</v>
      </c>
      <c r="E54" s="140"/>
      <c r="F54" s="33">
        <v>46</v>
      </c>
      <c r="G54" s="36"/>
      <c r="H54" s="35"/>
      <c r="I54" s="35"/>
      <c r="J54" s="35"/>
      <c r="K54" s="34"/>
    </row>
    <row r="55" spans="1:11" ht="15" customHeight="1">
      <c r="A55" s="139"/>
      <c r="B55" s="139"/>
      <c r="C55" s="31" t="s">
        <v>12</v>
      </c>
      <c r="D55" s="140" t="s">
        <v>157</v>
      </c>
      <c r="E55" s="140"/>
      <c r="F55" s="33">
        <v>47</v>
      </c>
      <c r="G55" s="36"/>
      <c r="H55" s="35"/>
      <c r="I55" s="35"/>
      <c r="J55" s="35"/>
      <c r="K55" s="34"/>
    </row>
    <row r="56" spans="1:11" ht="15" customHeight="1">
      <c r="A56" s="139"/>
      <c r="B56" s="139"/>
      <c r="C56" s="31" t="s">
        <v>14</v>
      </c>
      <c r="D56" s="140" t="s">
        <v>158</v>
      </c>
      <c r="E56" s="140"/>
      <c r="F56" s="33">
        <v>48</v>
      </c>
      <c r="G56" s="36"/>
      <c r="H56" s="35"/>
      <c r="I56" s="35"/>
      <c r="J56" s="35"/>
      <c r="K56" s="34"/>
    </row>
    <row r="57" spans="1:11" ht="21" customHeight="1">
      <c r="A57" s="139"/>
      <c r="B57" s="139"/>
      <c r="C57" s="31"/>
      <c r="D57" s="41" t="s">
        <v>141</v>
      </c>
      <c r="E57" s="41" t="s">
        <v>159</v>
      </c>
      <c r="F57" s="33">
        <v>49</v>
      </c>
      <c r="G57" s="36"/>
      <c r="H57" s="35"/>
      <c r="I57" s="35"/>
      <c r="J57" s="35"/>
      <c r="K57" s="34"/>
    </row>
    <row r="58" spans="1:11" ht="24" customHeight="1">
      <c r="A58" s="139"/>
      <c r="B58" s="139"/>
      <c r="C58" s="31" t="s">
        <v>61</v>
      </c>
      <c r="D58" s="140" t="s">
        <v>160</v>
      </c>
      <c r="E58" s="140"/>
      <c r="F58" s="33">
        <v>50</v>
      </c>
      <c r="G58" s="36"/>
      <c r="H58" s="35"/>
      <c r="I58" s="35"/>
      <c r="J58" s="35"/>
      <c r="K58" s="34"/>
    </row>
    <row r="59" spans="1:11" ht="15">
      <c r="A59" s="139"/>
      <c r="B59" s="139"/>
      <c r="C59" s="31"/>
      <c r="D59" s="41" t="s">
        <v>161</v>
      </c>
      <c r="E59" s="41" t="s">
        <v>162</v>
      </c>
      <c r="F59" s="33">
        <v>51</v>
      </c>
      <c r="G59" s="36"/>
      <c r="H59" s="35"/>
      <c r="I59" s="35"/>
      <c r="J59" s="35"/>
      <c r="K59" s="34"/>
    </row>
    <row r="60" spans="1:11" ht="15" customHeight="1">
      <c r="A60" s="139"/>
      <c r="B60" s="139"/>
      <c r="C60" s="31"/>
      <c r="D60" s="41"/>
      <c r="E60" s="13" t="s">
        <v>163</v>
      </c>
      <c r="F60" s="33">
        <v>52</v>
      </c>
      <c r="G60" s="36"/>
      <c r="H60" s="35"/>
      <c r="I60" s="35"/>
      <c r="J60" s="35"/>
      <c r="K60" s="34"/>
    </row>
    <row r="61" spans="1:11" ht="15">
      <c r="A61" s="139"/>
      <c r="B61" s="139"/>
      <c r="C61" s="31"/>
      <c r="D61" s="41" t="s">
        <v>164</v>
      </c>
      <c r="E61" s="41" t="s">
        <v>165</v>
      </c>
      <c r="F61" s="33">
        <v>53</v>
      </c>
      <c r="G61" s="36"/>
      <c r="H61" s="35"/>
      <c r="I61" s="35"/>
      <c r="J61" s="35"/>
      <c r="K61" s="34"/>
    </row>
    <row r="62" spans="1:11" ht="38.25">
      <c r="A62" s="139"/>
      <c r="B62" s="139"/>
      <c r="C62" s="31"/>
      <c r="D62" s="41"/>
      <c r="E62" s="13" t="s">
        <v>166</v>
      </c>
      <c r="F62" s="33">
        <v>54</v>
      </c>
      <c r="G62" s="36"/>
      <c r="H62" s="35"/>
      <c r="I62" s="35"/>
      <c r="J62" s="35"/>
      <c r="K62" s="34"/>
    </row>
    <row r="63" spans="1:11" ht="39" customHeight="1">
      <c r="A63" s="139"/>
      <c r="B63" s="139"/>
      <c r="C63" s="31"/>
      <c r="D63" s="41"/>
      <c r="E63" s="13" t="s">
        <v>167</v>
      </c>
      <c r="F63" s="33">
        <v>55</v>
      </c>
      <c r="G63" s="36"/>
      <c r="H63" s="35"/>
      <c r="I63" s="35"/>
      <c r="J63" s="35"/>
      <c r="K63" s="34"/>
    </row>
    <row r="64" spans="1:11" ht="15">
      <c r="A64" s="139"/>
      <c r="B64" s="139"/>
      <c r="C64" s="31"/>
      <c r="D64" s="41"/>
      <c r="E64" s="13" t="s">
        <v>168</v>
      </c>
      <c r="F64" s="33">
        <v>56</v>
      </c>
      <c r="G64" s="36"/>
      <c r="H64" s="35"/>
      <c r="I64" s="35"/>
      <c r="J64" s="35"/>
      <c r="K64" s="34"/>
    </row>
    <row r="65" spans="1:11" ht="15" customHeight="1">
      <c r="A65" s="139"/>
      <c r="B65" s="139"/>
      <c r="C65" s="31" t="s">
        <v>71</v>
      </c>
      <c r="D65" s="138" t="s">
        <v>169</v>
      </c>
      <c r="E65" s="138"/>
      <c r="F65" s="33">
        <v>57</v>
      </c>
      <c r="G65" s="36"/>
      <c r="H65" s="35"/>
      <c r="I65" s="35"/>
      <c r="J65" s="35"/>
      <c r="K65" s="34"/>
    </row>
    <row r="66" spans="1:11" ht="15" customHeight="1">
      <c r="A66" s="139"/>
      <c r="B66" s="139"/>
      <c r="C66" s="31"/>
      <c r="D66" s="32" t="s">
        <v>170</v>
      </c>
      <c r="E66" s="42" t="s">
        <v>171</v>
      </c>
      <c r="F66" s="33">
        <v>58</v>
      </c>
      <c r="G66" s="36"/>
      <c r="H66" s="35"/>
      <c r="I66" s="35"/>
      <c r="J66" s="35"/>
      <c r="K66" s="34"/>
    </row>
    <row r="67" spans="1:11" ht="15">
      <c r="A67" s="139"/>
      <c r="B67" s="139"/>
      <c r="C67" s="31"/>
      <c r="D67" s="32" t="s">
        <v>172</v>
      </c>
      <c r="E67" s="42" t="s">
        <v>173</v>
      </c>
      <c r="F67" s="33">
        <v>59</v>
      </c>
      <c r="G67" s="36"/>
      <c r="H67" s="35"/>
      <c r="I67" s="35"/>
      <c r="J67" s="35"/>
      <c r="K67" s="34"/>
    </row>
    <row r="68" spans="1:11" ht="26.25">
      <c r="A68" s="139"/>
      <c r="B68" s="139"/>
      <c r="C68" s="31"/>
      <c r="D68" s="32" t="s">
        <v>174</v>
      </c>
      <c r="E68" s="42" t="s">
        <v>175</v>
      </c>
      <c r="F68" s="33">
        <v>60</v>
      </c>
      <c r="G68" s="36"/>
      <c r="H68" s="35"/>
      <c r="I68" s="35"/>
      <c r="J68" s="35"/>
      <c r="K68" s="34"/>
    </row>
    <row r="69" spans="1:11" ht="15">
      <c r="A69" s="139"/>
      <c r="B69" s="139"/>
      <c r="C69" s="31"/>
      <c r="D69" s="32" t="s">
        <v>176</v>
      </c>
      <c r="E69" s="42" t="s">
        <v>177</v>
      </c>
      <c r="F69" s="33">
        <v>61</v>
      </c>
      <c r="G69" s="36"/>
      <c r="H69" s="35"/>
      <c r="I69" s="35"/>
      <c r="J69" s="35"/>
      <c r="K69" s="34"/>
    </row>
    <row r="70" spans="1:11" ht="15" customHeight="1">
      <c r="A70" s="139"/>
      <c r="B70" s="139"/>
      <c r="C70" s="31" t="s">
        <v>73</v>
      </c>
      <c r="D70" s="138" t="s">
        <v>178</v>
      </c>
      <c r="E70" s="138"/>
      <c r="F70" s="33">
        <v>62</v>
      </c>
      <c r="G70" s="36"/>
      <c r="H70" s="35"/>
      <c r="I70" s="35"/>
      <c r="J70" s="35"/>
      <c r="K70" s="34"/>
    </row>
    <row r="71" spans="1:11" ht="15" customHeight="1">
      <c r="A71" s="139"/>
      <c r="B71" s="139"/>
      <c r="C71" s="31" t="s">
        <v>115</v>
      </c>
      <c r="D71" s="138" t="s">
        <v>179</v>
      </c>
      <c r="E71" s="138"/>
      <c r="F71" s="33">
        <v>63</v>
      </c>
      <c r="G71" s="36"/>
      <c r="H71" s="35"/>
      <c r="I71" s="35"/>
      <c r="J71" s="35"/>
      <c r="K71" s="34"/>
    </row>
    <row r="72" spans="1:11" ht="15" customHeight="1">
      <c r="A72" s="139"/>
      <c r="B72" s="139"/>
      <c r="C72" s="31"/>
      <c r="D72" s="138" t="s">
        <v>180</v>
      </c>
      <c r="E72" s="138"/>
      <c r="F72" s="33">
        <v>64</v>
      </c>
      <c r="G72" s="36"/>
      <c r="H72" s="35"/>
      <c r="I72" s="35"/>
      <c r="J72" s="35"/>
      <c r="K72" s="34"/>
    </row>
    <row r="73" spans="1:11" ht="15" customHeight="1">
      <c r="A73" s="139"/>
      <c r="B73" s="139"/>
      <c r="C73" s="31"/>
      <c r="D73" s="141" t="s">
        <v>181</v>
      </c>
      <c r="E73" s="141"/>
      <c r="F73" s="33">
        <v>65</v>
      </c>
      <c r="G73" s="36"/>
      <c r="H73" s="35"/>
      <c r="I73" s="35"/>
      <c r="J73" s="35"/>
      <c r="K73" s="34"/>
    </row>
    <row r="74" spans="1:11" ht="15" customHeight="1">
      <c r="A74" s="139"/>
      <c r="B74" s="139"/>
      <c r="C74" s="31"/>
      <c r="D74" s="141" t="s">
        <v>182</v>
      </c>
      <c r="E74" s="141"/>
      <c r="F74" s="33">
        <v>66</v>
      </c>
      <c r="G74" s="36"/>
      <c r="H74" s="35"/>
      <c r="I74" s="35"/>
      <c r="J74" s="35"/>
      <c r="K74" s="34"/>
    </row>
    <row r="75" spans="1:11" ht="15" customHeight="1">
      <c r="A75" s="139"/>
      <c r="B75" s="139"/>
      <c r="C75" s="31" t="s">
        <v>183</v>
      </c>
      <c r="D75" s="138" t="s">
        <v>184</v>
      </c>
      <c r="E75" s="138"/>
      <c r="F75" s="33">
        <v>67</v>
      </c>
      <c r="G75" s="36"/>
      <c r="H75" s="35"/>
      <c r="I75" s="35"/>
      <c r="J75" s="35"/>
      <c r="K75" s="34"/>
    </row>
    <row r="76" spans="1:11" ht="15" customHeight="1">
      <c r="A76" s="139"/>
      <c r="B76" s="139"/>
      <c r="C76" s="31" t="s">
        <v>185</v>
      </c>
      <c r="D76" s="138" t="s">
        <v>186</v>
      </c>
      <c r="E76" s="138"/>
      <c r="F76" s="33">
        <v>68</v>
      </c>
      <c r="G76" s="36"/>
      <c r="H76" s="35"/>
      <c r="I76" s="35"/>
      <c r="J76" s="35"/>
      <c r="K76" s="34"/>
    </row>
    <row r="77" spans="1:11" ht="15" customHeight="1">
      <c r="A77" s="139"/>
      <c r="B77" s="139"/>
      <c r="C77" s="31" t="s">
        <v>187</v>
      </c>
      <c r="D77" s="138" t="s">
        <v>188</v>
      </c>
      <c r="E77" s="138"/>
      <c r="F77" s="33">
        <v>69</v>
      </c>
      <c r="G77" s="36"/>
      <c r="H77" s="35"/>
      <c r="I77" s="35"/>
      <c r="J77" s="35"/>
      <c r="K77" s="34"/>
    </row>
    <row r="78" spans="1:11" ht="15">
      <c r="A78" s="139"/>
      <c r="B78" s="139"/>
      <c r="C78" s="31"/>
      <c r="D78" s="32" t="s">
        <v>189</v>
      </c>
      <c r="E78" s="32" t="s">
        <v>190</v>
      </c>
      <c r="F78" s="33">
        <v>70</v>
      </c>
      <c r="G78" s="36"/>
      <c r="H78" s="35"/>
      <c r="I78" s="35"/>
      <c r="J78" s="35"/>
      <c r="K78" s="34"/>
    </row>
    <row r="79" spans="1:11" ht="15" customHeight="1">
      <c r="A79" s="139"/>
      <c r="B79" s="139"/>
      <c r="C79" s="31"/>
      <c r="D79" s="32" t="s">
        <v>191</v>
      </c>
      <c r="E79" s="32" t="s">
        <v>192</v>
      </c>
      <c r="F79" s="33">
        <v>71</v>
      </c>
      <c r="G79" s="36"/>
      <c r="H79" s="35"/>
      <c r="I79" s="35"/>
      <c r="J79" s="35"/>
      <c r="K79" s="34"/>
    </row>
    <row r="80" spans="1:11" ht="15">
      <c r="A80" s="139"/>
      <c r="B80" s="139"/>
      <c r="C80" s="31"/>
      <c r="D80" s="32" t="s">
        <v>193</v>
      </c>
      <c r="E80" s="32" t="s">
        <v>194</v>
      </c>
      <c r="F80" s="33">
        <v>72</v>
      </c>
      <c r="G80" s="36"/>
      <c r="H80" s="35"/>
      <c r="I80" s="35"/>
      <c r="J80" s="35"/>
      <c r="K80" s="34"/>
    </row>
    <row r="81" spans="1:11" ht="15" customHeight="1">
      <c r="A81" s="139"/>
      <c r="B81" s="139"/>
      <c r="C81" s="31"/>
      <c r="D81" s="32" t="s">
        <v>195</v>
      </c>
      <c r="E81" s="32" t="s">
        <v>196</v>
      </c>
      <c r="F81" s="33">
        <v>73</v>
      </c>
      <c r="G81" s="36"/>
      <c r="H81" s="35"/>
      <c r="I81" s="35"/>
      <c r="J81" s="35"/>
      <c r="K81" s="34"/>
    </row>
    <row r="82" spans="1:11" ht="17.25" customHeight="1">
      <c r="A82" s="139"/>
      <c r="B82" s="139"/>
      <c r="C82" s="31"/>
      <c r="D82" s="32"/>
      <c r="E82" s="32" t="s">
        <v>197</v>
      </c>
      <c r="F82" s="33">
        <v>74</v>
      </c>
      <c r="G82" s="36"/>
      <c r="H82" s="35"/>
      <c r="I82" s="35"/>
      <c r="J82" s="35"/>
      <c r="K82" s="34"/>
    </row>
    <row r="83" spans="1:11" ht="17.25" customHeight="1">
      <c r="A83" s="139"/>
      <c r="B83" s="139"/>
      <c r="C83" s="31"/>
      <c r="D83" s="32" t="s">
        <v>198</v>
      </c>
      <c r="E83" s="32" t="s">
        <v>199</v>
      </c>
      <c r="F83" s="33">
        <v>75</v>
      </c>
      <c r="G83" s="36"/>
      <c r="H83" s="35"/>
      <c r="I83" s="35"/>
      <c r="J83" s="35"/>
      <c r="K83" s="34"/>
    </row>
    <row r="84" spans="1:11" ht="38.25">
      <c r="A84" s="139"/>
      <c r="B84" s="139"/>
      <c r="C84" s="31"/>
      <c r="D84" s="32" t="s">
        <v>200</v>
      </c>
      <c r="E84" s="32" t="s">
        <v>201</v>
      </c>
      <c r="F84" s="33">
        <v>76</v>
      </c>
      <c r="G84" s="36"/>
      <c r="H84" s="35"/>
      <c r="I84" s="35"/>
      <c r="J84" s="35"/>
      <c r="K84" s="34"/>
    </row>
    <row r="85" spans="1:11" ht="25.5">
      <c r="A85" s="139"/>
      <c r="B85" s="139"/>
      <c r="C85" s="31"/>
      <c r="D85" s="32" t="s">
        <v>202</v>
      </c>
      <c r="E85" s="32" t="s">
        <v>203</v>
      </c>
      <c r="F85" s="33">
        <v>77</v>
      </c>
      <c r="G85" s="36"/>
      <c r="H85" s="35"/>
      <c r="I85" s="35"/>
      <c r="J85" s="35"/>
      <c r="K85" s="34"/>
    </row>
    <row r="86" spans="1:11" ht="15" customHeight="1">
      <c r="A86" s="139"/>
      <c r="B86" s="139"/>
      <c r="C86" s="31" t="s">
        <v>204</v>
      </c>
      <c r="D86" s="138" t="s">
        <v>74</v>
      </c>
      <c r="E86" s="138"/>
      <c r="F86" s="33">
        <v>78</v>
      </c>
      <c r="G86" s="36"/>
      <c r="H86" s="35"/>
      <c r="I86" s="35"/>
      <c r="J86" s="35"/>
      <c r="K86" s="34"/>
    </row>
    <row r="87" spans="1:11" ht="25.5" customHeight="1">
      <c r="A87" s="139"/>
      <c r="B87" s="139"/>
      <c r="C87" s="140" t="s">
        <v>205</v>
      </c>
      <c r="D87" s="140"/>
      <c r="E87" s="140"/>
      <c r="F87" s="33">
        <v>79</v>
      </c>
      <c r="G87" s="36"/>
      <c r="H87" s="35"/>
      <c r="I87" s="35"/>
      <c r="J87" s="35"/>
      <c r="K87" s="34"/>
    </row>
    <row r="88" spans="1:11" ht="27.75" customHeight="1">
      <c r="A88" s="139"/>
      <c r="B88" s="139"/>
      <c r="C88" s="31" t="s">
        <v>12</v>
      </c>
      <c r="D88" s="142" t="s">
        <v>206</v>
      </c>
      <c r="E88" s="142"/>
      <c r="F88" s="33">
        <v>80</v>
      </c>
      <c r="G88" s="36"/>
      <c r="H88" s="35"/>
      <c r="I88" s="35"/>
      <c r="J88" s="35"/>
      <c r="K88" s="34"/>
    </row>
    <row r="89" spans="1:11" ht="15" customHeight="1">
      <c r="A89" s="139"/>
      <c r="B89" s="139"/>
      <c r="C89" s="31" t="s">
        <v>14</v>
      </c>
      <c r="D89" s="143" t="s">
        <v>207</v>
      </c>
      <c r="E89" s="143"/>
      <c r="F89" s="33">
        <v>81</v>
      </c>
      <c r="G89" s="36"/>
      <c r="H89" s="35"/>
      <c r="I89" s="35"/>
      <c r="J89" s="35"/>
      <c r="K89" s="34"/>
    </row>
    <row r="90" spans="1:11" ht="15" customHeight="1">
      <c r="A90" s="139"/>
      <c r="B90" s="139"/>
      <c r="C90" s="31" t="s">
        <v>61</v>
      </c>
      <c r="D90" s="143" t="s">
        <v>208</v>
      </c>
      <c r="E90" s="143"/>
      <c r="F90" s="33">
        <v>82</v>
      </c>
      <c r="G90" s="36"/>
      <c r="H90" s="35"/>
      <c r="I90" s="35"/>
      <c r="J90" s="35"/>
      <c r="K90" s="34"/>
    </row>
    <row r="91" spans="1:11" ht="15" customHeight="1">
      <c r="A91" s="139"/>
      <c r="B91" s="139"/>
      <c r="C91" s="31" t="s">
        <v>71</v>
      </c>
      <c r="D91" s="143" t="s">
        <v>209</v>
      </c>
      <c r="E91" s="143"/>
      <c r="F91" s="33">
        <v>83</v>
      </c>
      <c r="G91" s="36"/>
      <c r="H91" s="35"/>
      <c r="I91" s="35"/>
      <c r="J91" s="35"/>
      <c r="K91" s="34"/>
    </row>
    <row r="92" spans="1:11" ht="16.5" customHeight="1">
      <c r="A92" s="139"/>
      <c r="B92" s="139"/>
      <c r="C92" s="31" t="s">
        <v>73</v>
      </c>
      <c r="D92" s="143" t="s">
        <v>210</v>
      </c>
      <c r="E92" s="143"/>
      <c r="F92" s="33">
        <v>84</v>
      </c>
      <c r="G92" s="36"/>
      <c r="H92" s="35"/>
      <c r="I92" s="35"/>
      <c r="J92" s="35"/>
      <c r="K92" s="34"/>
    </row>
    <row r="93" spans="1:11" ht="15" customHeight="1">
      <c r="A93" s="139"/>
      <c r="B93" s="139"/>
      <c r="C93" s="31" t="s">
        <v>115</v>
      </c>
      <c r="D93" s="143" t="s">
        <v>211</v>
      </c>
      <c r="E93" s="143"/>
      <c r="F93" s="33">
        <v>85</v>
      </c>
      <c r="G93" s="36"/>
      <c r="H93" s="35"/>
      <c r="I93" s="35"/>
      <c r="J93" s="35"/>
      <c r="K93" s="34"/>
    </row>
    <row r="94" spans="1:11" ht="24" customHeight="1">
      <c r="A94" s="139"/>
      <c r="B94" s="139"/>
      <c r="C94" s="140" t="s">
        <v>212</v>
      </c>
      <c r="D94" s="140"/>
      <c r="E94" s="140"/>
      <c r="F94" s="33">
        <v>86</v>
      </c>
      <c r="G94" s="36"/>
      <c r="H94" s="35"/>
      <c r="I94" s="35"/>
      <c r="J94" s="35"/>
      <c r="K94" s="34"/>
    </row>
    <row r="95" spans="1:11" ht="15" customHeight="1">
      <c r="A95" s="139"/>
      <c r="B95" s="139"/>
      <c r="C95" s="31" t="s">
        <v>27</v>
      </c>
      <c r="D95" s="140" t="s">
        <v>213</v>
      </c>
      <c r="E95" s="140"/>
      <c r="F95" s="33">
        <v>87</v>
      </c>
      <c r="G95" s="36"/>
      <c r="H95" s="35"/>
      <c r="I95" s="35"/>
      <c r="J95" s="35"/>
      <c r="K95" s="34"/>
    </row>
    <row r="96" spans="1:11" ht="15" customHeight="1">
      <c r="A96" s="139"/>
      <c r="B96" s="139"/>
      <c r="C96" s="31" t="s">
        <v>29</v>
      </c>
      <c r="D96" s="138" t="s">
        <v>214</v>
      </c>
      <c r="E96" s="138"/>
      <c r="F96" s="33">
        <v>88</v>
      </c>
      <c r="G96" s="36"/>
      <c r="H96" s="35"/>
      <c r="I96" s="35"/>
      <c r="J96" s="35"/>
      <c r="K96" s="34"/>
    </row>
    <row r="97" spans="1:11" ht="15" customHeight="1">
      <c r="A97" s="139"/>
      <c r="B97" s="139"/>
      <c r="C97" s="139"/>
      <c r="D97" s="138" t="s">
        <v>215</v>
      </c>
      <c r="E97" s="138"/>
      <c r="F97" s="33">
        <v>89</v>
      </c>
      <c r="G97" s="36"/>
      <c r="H97" s="35"/>
      <c r="I97" s="35"/>
      <c r="J97" s="35"/>
      <c r="K97" s="34"/>
    </row>
    <row r="98" spans="1:11" ht="15" customHeight="1">
      <c r="A98" s="139"/>
      <c r="B98" s="139"/>
      <c r="C98" s="139"/>
      <c r="D98" s="138" t="s">
        <v>216</v>
      </c>
      <c r="E98" s="138"/>
      <c r="F98" s="33">
        <v>90</v>
      </c>
      <c r="G98" s="36"/>
      <c r="H98" s="35"/>
      <c r="I98" s="35"/>
      <c r="J98" s="35"/>
      <c r="K98" s="34"/>
    </row>
    <row r="99" spans="1:11" ht="15" customHeight="1">
      <c r="A99" s="139"/>
      <c r="B99" s="139"/>
      <c r="C99" s="139"/>
      <c r="D99" s="138" t="s">
        <v>217</v>
      </c>
      <c r="E99" s="138"/>
      <c r="F99" s="33">
        <v>91</v>
      </c>
      <c r="G99" s="36"/>
      <c r="H99" s="35"/>
      <c r="I99" s="35"/>
      <c r="J99" s="35"/>
      <c r="K99" s="34"/>
    </row>
    <row r="100" spans="1:11" ht="15" customHeight="1">
      <c r="A100" s="139"/>
      <c r="B100" s="139"/>
      <c r="C100" s="31" t="s">
        <v>31</v>
      </c>
      <c r="D100" s="138" t="s">
        <v>218</v>
      </c>
      <c r="E100" s="138"/>
      <c r="F100" s="33">
        <v>92</v>
      </c>
      <c r="G100" s="36"/>
      <c r="H100" s="35"/>
      <c r="I100" s="35"/>
      <c r="J100" s="43"/>
      <c r="K100" s="34"/>
    </row>
    <row r="101" spans="1:11" ht="15" customHeight="1">
      <c r="A101" s="139"/>
      <c r="B101" s="139"/>
      <c r="C101" s="31"/>
      <c r="D101" s="138" t="s">
        <v>279</v>
      </c>
      <c r="E101" s="138"/>
      <c r="F101" s="33">
        <v>93</v>
      </c>
      <c r="G101" s="36"/>
      <c r="H101" s="35"/>
      <c r="I101" s="35"/>
      <c r="J101" s="43"/>
      <c r="K101" s="34"/>
    </row>
    <row r="102" spans="1:11" ht="27.75" customHeight="1">
      <c r="A102" s="139"/>
      <c r="B102" s="139"/>
      <c r="C102" s="31"/>
      <c r="D102" s="32"/>
      <c r="E102" s="32" t="s">
        <v>219</v>
      </c>
      <c r="F102" s="33">
        <v>94</v>
      </c>
      <c r="G102" s="36"/>
      <c r="H102" s="35"/>
      <c r="I102" s="35"/>
      <c r="J102" s="43"/>
      <c r="K102" s="34"/>
    </row>
    <row r="103" spans="1:11" ht="30" customHeight="1">
      <c r="A103" s="139"/>
      <c r="B103" s="139"/>
      <c r="C103" s="31"/>
      <c r="D103" s="32"/>
      <c r="E103" s="32" t="s">
        <v>220</v>
      </c>
      <c r="F103" s="33">
        <v>95</v>
      </c>
      <c r="G103" s="36"/>
      <c r="H103" s="35"/>
      <c r="I103" s="35"/>
      <c r="J103" s="43"/>
      <c r="K103" s="34"/>
    </row>
    <row r="104" spans="1:11" ht="15" customHeight="1">
      <c r="A104" s="139"/>
      <c r="B104" s="139"/>
      <c r="C104" s="31"/>
      <c r="D104" s="138" t="s">
        <v>221</v>
      </c>
      <c r="E104" s="138"/>
      <c r="F104" s="33">
        <v>96</v>
      </c>
      <c r="G104" s="36"/>
      <c r="H104" s="35"/>
      <c r="I104" s="35"/>
      <c r="J104" s="43"/>
      <c r="K104" s="34"/>
    </row>
    <row r="105" spans="1:11" ht="15" customHeight="1">
      <c r="A105" s="139"/>
      <c r="B105" s="139"/>
      <c r="C105" s="31"/>
      <c r="D105" s="138" t="s">
        <v>222</v>
      </c>
      <c r="E105" s="138"/>
      <c r="F105" s="33">
        <v>97</v>
      </c>
      <c r="G105" s="36"/>
      <c r="H105" s="35"/>
      <c r="I105" s="35"/>
      <c r="J105" s="43"/>
      <c r="K105" s="34"/>
    </row>
    <row r="106" spans="1:11" ht="15" customHeight="1">
      <c r="A106" s="139"/>
      <c r="B106" s="139"/>
      <c r="C106" s="31"/>
      <c r="D106" s="138" t="s">
        <v>223</v>
      </c>
      <c r="E106" s="138"/>
      <c r="F106" s="33">
        <v>98</v>
      </c>
      <c r="G106" s="36"/>
      <c r="H106" s="35"/>
      <c r="I106" s="35"/>
      <c r="J106" s="43"/>
      <c r="K106" s="34"/>
    </row>
    <row r="107" spans="1:11" ht="15" customHeight="1">
      <c r="A107" s="139"/>
      <c r="B107" s="139"/>
      <c r="C107" s="31"/>
      <c r="D107" s="138" t="s">
        <v>224</v>
      </c>
      <c r="E107" s="138"/>
      <c r="F107" s="33">
        <v>99</v>
      </c>
      <c r="G107" s="36"/>
      <c r="H107" s="35"/>
      <c r="I107" s="35"/>
      <c r="J107" s="43"/>
      <c r="K107" s="34"/>
    </row>
    <row r="108" spans="1:11" ht="15" customHeight="1">
      <c r="A108" s="139"/>
      <c r="B108" s="139"/>
      <c r="C108" s="31" t="s">
        <v>33</v>
      </c>
      <c r="D108" s="138" t="s">
        <v>225</v>
      </c>
      <c r="E108" s="138"/>
      <c r="F108" s="33">
        <v>100</v>
      </c>
      <c r="G108" s="36"/>
      <c r="H108" s="35"/>
      <c r="I108" s="35"/>
      <c r="J108" s="43"/>
      <c r="K108" s="34"/>
    </row>
    <row r="109" spans="1:11" ht="15" customHeight="1">
      <c r="A109" s="139"/>
      <c r="B109" s="139"/>
      <c r="C109" s="31"/>
      <c r="D109" s="138" t="s">
        <v>226</v>
      </c>
      <c r="E109" s="138"/>
      <c r="F109" s="33">
        <v>101</v>
      </c>
      <c r="G109" s="36"/>
      <c r="H109" s="35"/>
      <c r="I109" s="35"/>
      <c r="J109" s="43"/>
      <c r="K109" s="34"/>
    </row>
    <row r="110" spans="1:11" ht="28.5" customHeight="1">
      <c r="A110" s="139"/>
      <c r="B110" s="139"/>
      <c r="C110" s="31"/>
      <c r="D110" s="138" t="s">
        <v>227</v>
      </c>
      <c r="E110" s="138"/>
      <c r="F110" s="33">
        <v>102</v>
      </c>
      <c r="G110" s="36"/>
      <c r="H110" s="35"/>
      <c r="I110" s="35"/>
      <c r="J110" s="43"/>
      <c r="K110" s="34"/>
    </row>
    <row r="111" spans="1:11" ht="46.5" customHeight="1">
      <c r="A111" s="139"/>
      <c r="B111" s="139"/>
      <c r="C111" s="31"/>
      <c r="D111" s="138" t="s">
        <v>228</v>
      </c>
      <c r="E111" s="138"/>
      <c r="F111" s="33">
        <v>103</v>
      </c>
      <c r="G111" s="36"/>
      <c r="H111" s="35"/>
      <c r="I111" s="35"/>
      <c r="J111" s="43"/>
      <c r="K111" s="34"/>
    </row>
    <row r="112" spans="1:11" ht="39" customHeight="1">
      <c r="A112" s="139"/>
      <c r="B112" s="139"/>
      <c r="C112" s="31" t="s">
        <v>36</v>
      </c>
      <c r="D112" s="138" t="s">
        <v>229</v>
      </c>
      <c r="E112" s="138"/>
      <c r="F112" s="33">
        <v>104</v>
      </c>
      <c r="G112" s="36"/>
      <c r="H112" s="35"/>
      <c r="I112" s="35"/>
      <c r="J112" s="43"/>
      <c r="K112" s="34"/>
    </row>
    <row r="113" spans="1:11" ht="15" customHeight="1">
      <c r="A113" s="139"/>
      <c r="B113" s="139"/>
      <c r="C113" s="139"/>
      <c r="D113" s="138" t="s">
        <v>230</v>
      </c>
      <c r="E113" s="138"/>
      <c r="F113" s="33">
        <v>105</v>
      </c>
      <c r="G113" s="36"/>
      <c r="H113" s="35"/>
      <c r="I113" s="35"/>
      <c r="J113" s="43"/>
      <c r="K113" s="34"/>
    </row>
    <row r="114" spans="1:11" ht="15" customHeight="1">
      <c r="A114" s="139"/>
      <c r="B114" s="139"/>
      <c r="C114" s="139"/>
      <c r="D114" s="32"/>
      <c r="E114" s="44" t="s">
        <v>231</v>
      </c>
      <c r="F114" s="33">
        <v>106</v>
      </c>
      <c r="G114" s="36"/>
      <c r="H114" s="35"/>
      <c r="I114" s="35"/>
      <c r="J114" s="43"/>
      <c r="K114" s="34"/>
    </row>
    <row r="115" spans="1:11" ht="15" customHeight="1">
      <c r="A115" s="139"/>
      <c r="B115" s="139"/>
      <c r="C115" s="139"/>
      <c r="D115" s="32"/>
      <c r="E115" s="44" t="s">
        <v>232</v>
      </c>
      <c r="F115" s="33">
        <v>107</v>
      </c>
      <c r="G115" s="36"/>
      <c r="H115" s="35"/>
      <c r="I115" s="35"/>
      <c r="J115" s="43"/>
      <c r="K115" s="34"/>
    </row>
    <row r="116" spans="1:11" ht="15" customHeight="1">
      <c r="A116" s="139"/>
      <c r="B116" s="139"/>
      <c r="C116" s="139"/>
      <c r="D116" s="138" t="s">
        <v>233</v>
      </c>
      <c r="E116" s="138"/>
      <c r="F116" s="33">
        <v>108</v>
      </c>
      <c r="G116" s="36"/>
      <c r="H116" s="35"/>
      <c r="I116" s="35"/>
      <c r="J116" s="43"/>
      <c r="K116" s="34"/>
    </row>
    <row r="117" spans="1:11" ht="15" customHeight="1">
      <c r="A117" s="139"/>
      <c r="B117" s="139"/>
      <c r="C117" s="139"/>
      <c r="D117" s="32"/>
      <c r="E117" s="44" t="s">
        <v>231</v>
      </c>
      <c r="F117" s="33">
        <v>109</v>
      </c>
      <c r="G117" s="36"/>
      <c r="H117" s="35"/>
      <c r="I117" s="35"/>
      <c r="J117" s="43"/>
      <c r="K117" s="34"/>
    </row>
    <row r="118" spans="1:11" ht="15" customHeight="1">
      <c r="A118" s="139"/>
      <c r="B118" s="139"/>
      <c r="C118" s="139"/>
      <c r="D118" s="32"/>
      <c r="E118" s="44" t="s">
        <v>232</v>
      </c>
      <c r="F118" s="33">
        <v>110</v>
      </c>
      <c r="G118" s="36"/>
      <c r="H118" s="35"/>
      <c r="I118" s="35"/>
      <c r="J118" s="43"/>
      <c r="K118" s="34"/>
    </row>
    <row r="119" spans="1:11" ht="15" customHeight="1">
      <c r="A119" s="139"/>
      <c r="B119" s="139"/>
      <c r="C119" s="139"/>
      <c r="D119" s="138" t="s">
        <v>234</v>
      </c>
      <c r="E119" s="138"/>
      <c r="F119" s="33">
        <v>111</v>
      </c>
      <c r="G119" s="36"/>
      <c r="H119" s="35"/>
      <c r="I119" s="35"/>
      <c r="J119" s="43"/>
      <c r="K119" s="34"/>
    </row>
    <row r="120" spans="1:11" ht="15" customHeight="1">
      <c r="A120" s="139"/>
      <c r="B120" s="139"/>
      <c r="C120" s="31"/>
      <c r="D120" s="138" t="s">
        <v>235</v>
      </c>
      <c r="E120" s="138"/>
      <c r="F120" s="33">
        <v>112</v>
      </c>
      <c r="G120" s="36"/>
      <c r="H120" s="35"/>
      <c r="I120" s="35"/>
      <c r="J120" s="43"/>
      <c r="K120" s="34"/>
    </row>
    <row r="121" spans="1:11" ht="15" customHeight="1">
      <c r="A121" s="139"/>
      <c r="B121" s="139"/>
      <c r="C121" s="31" t="s">
        <v>38</v>
      </c>
      <c r="D121" s="138" t="s">
        <v>236</v>
      </c>
      <c r="E121" s="138"/>
      <c r="F121" s="33">
        <v>113</v>
      </c>
      <c r="G121" s="36"/>
      <c r="H121" s="35"/>
      <c r="I121" s="35"/>
      <c r="J121" s="35"/>
      <c r="K121" s="34"/>
    </row>
    <row r="122" spans="1:11" ht="15" customHeight="1">
      <c r="A122" s="139"/>
      <c r="B122" s="139"/>
      <c r="C122" s="139"/>
      <c r="D122" s="138" t="s">
        <v>237</v>
      </c>
      <c r="E122" s="138"/>
      <c r="F122" s="33">
        <v>114</v>
      </c>
      <c r="G122" s="36"/>
      <c r="H122" s="35"/>
      <c r="I122" s="35"/>
      <c r="J122" s="35"/>
      <c r="K122" s="34"/>
    </row>
    <row r="123" spans="1:11" ht="15" customHeight="1">
      <c r="A123" s="139"/>
      <c r="B123" s="139"/>
      <c r="C123" s="139"/>
      <c r="D123" s="138" t="s">
        <v>238</v>
      </c>
      <c r="E123" s="138"/>
      <c r="F123" s="33">
        <v>115</v>
      </c>
      <c r="G123" s="36"/>
      <c r="H123" s="35"/>
      <c r="I123" s="35"/>
      <c r="J123" s="35"/>
      <c r="K123" s="34"/>
    </row>
    <row r="124" spans="1:11" ht="15" customHeight="1">
      <c r="A124" s="139"/>
      <c r="B124" s="139"/>
      <c r="C124" s="139"/>
      <c r="D124" s="138" t="s">
        <v>239</v>
      </c>
      <c r="E124" s="138"/>
      <c r="F124" s="33">
        <v>116</v>
      </c>
      <c r="G124" s="36"/>
      <c r="H124" s="35"/>
      <c r="I124" s="35"/>
      <c r="J124" s="35"/>
      <c r="K124" s="34"/>
    </row>
    <row r="125" spans="1:11" ht="15" customHeight="1">
      <c r="A125" s="139"/>
      <c r="B125" s="139"/>
      <c r="C125" s="139"/>
      <c r="D125" s="138" t="s">
        <v>240</v>
      </c>
      <c r="E125" s="138"/>
      <c r="F125" s="33">
        <v>117</v>
      </c>
      <c r="G125" s="36"/>
      <c r="H125" s="35"/>
      <c r="I125" s="35"/>
      <c r="J125" s="35"/>
      <c r="K125" s="34"/>
    </row>
    <row r="126" spans="1:11" ht="15" customHeight="1">
      <c r="A126" s="139"/>
      <c r="B126" s="139"/>
      <c r="C126" s="139"/>
      <c r="D126" s="138" t="s">
        <v>241</v>
      </c>
      <c r="E126" s="138"/>
      <c r="F126" s="33">
        <v>118</v>
      </c>
      <c r="G126" s="36"/>
      <c r="H126" s="35"/>
      <c r="I126" s="35"/>
      <c r="J126" s="35"/>
      <c r="K126" s="34"/>
    </row>
    <row r="127" spans="1:11" ht="15" customHeight="1">
      <c r="A127" s="139"/>
      <c r="B127" s="139"/>
      <c r="C127" s="139"/>
      <c r="D127" s="138" t="s">
        <v>242</v>
      </c>
      <c r="E127" s="138"/>
      <c r="F127" s="33">
        <v>119</v>
      </c>
      <c r="G127" s="36"/>
      <c r="H127" s="35"/>
      <c r="I127" s="35"/>
      <c r="J127" s="35"/>
      <c r="K127" s="34"/>
    </row>
    <row r="128" spans="1:11" ht="24.75" customHeight="1">
      <c r="A128" s="139"/>
      <c r="B128" s="139"/>
      <c r="C128" s="140" t="s">
        <v>243</v>
      </c>
      <c r="D128" s="140"/>
      <c r="E128" s="140"/>
      <c r="F128" s="33">
        <v>120</v>
      </c>
      <c r="G128" s="36"/>
      <c r="H128" s="35"/>
      <c r="I128" s="35"/>
      <c r="J128" s="35"/>
      <c r="K128" s="34"/>
    </row>
    <row r="129" spans="1:11" ht="15" customHeight="1">
      <c r="A129" s="139"/>
      <c r="B129" s="139"/>
      <c r="C129" s="31" t="s">
        <v>12</v>
      </c>
      <c r="D129" s="138" t="s">
        <v>244</v>
      </c>
      <c r="E129" s="138"/>
      <c r="F129" s="33">
        <v>121</v>
      </c>
      <c r="G129" s="36"/>
      <c r="H129" s="35"/>
      <c r="I129" s="35"/>
      <c r="J129" s="35"/>
      <c r="K129" s="34"/>
    </row>
    <row r="130" spans="1:11" ht="15" customHeight="1">
      <c r="A130" s="139"/>
      <c r="B130" s="139"/>
      <c r="C130" s="31"/>
      <c r="D130" s="138" t="s">
        <v>245</v>
      </c>
      <c r="E130" s="138"/>
      <c r="F130" s="33">
        <v>122</v>
      </c>
      <c r="G130" s="36"/>
      <c r="H130" s="35"/>
      <c r="I130" s="35"/>
      <c r="J130" s="35"/>
      <c r="K130" s="34"/>
    </row>
    <row r="131" spans="1:11" ht="15" customHeight="1">
      <c r="A131" s="139"/>
      <c r="B131" s="139"/>
      <c r="C131" s="31"/>
      <c r="D131" s="138" t="s">
        <v>246</v>
      </c>
      <c r="E131" s="138"/>
      <c r="F131" s="33">
        <v>123</v>
      </c>
      <c r="G131" s="36"/>
      <c r="H131" s="35"/>
      <c r="I131" s="35"/>
      <c r="J131" s="35"/>
      <c r="K131" s="34"/>
    </row>
    <row r="132" spans="1:11" ht="15" customHeight="1">
      <c r="A132" s="139"/>
      <c r="B132" s="139"/>
      <c r="C132" s="31" t="s">
        <v>14</v>
      </c>
      <c r="D132" s="138" t="s">
        <v>247</v>
      </c>
      <c r="E132" s="138"/>
      <c r="F132" s="33">
        <v>124</v>
      </c>
      <c r="G132" s="36"/>
      <c r="H132" s="35"/>
      <c r="I132" s="35"/>
      <c r="J132" s="35"/>
      <c r="K132" s="34"/>
    </row>
    <row r="133" spans="1:11" ht="15" customHeight="1">
      <c r="A133" s="139"/>
      <c r="B133" s="139"/>
      <c r="C133" s="31" t="s">
        <v>61</v>
      </c>
      <c r="D133" s="138" t="s">
        <v>248</v>
      </c>
      <c r="E133" s="138"/>
      <c r="F133" s="33">
        <v>125</v>
      </c>
      <c r="G133" s="36"/>
      <c r="H133" s="35"/>
      <c r="I133" s="35"/>
      <c r="J133" s="35"/>
      <c r="K133" s="34"/>
    </row>
    <row r="134" spans="1:11" ht="15" customHeight="1">
      <c r="A134" s="139"/>
      <c r="B134" s="139"/>
      <c r="C134" s="31" t="s">
        <v>71</v>
      </c>
      <c r="D134" s="138" t="s">
        <v>74</v>
      </c>
      <c r="E134" s="138"/>
      <c r="F134" s="33">
        <v>126</v>
      </c>
      <c r="G134" s="36"/>
      <c r="H134" s="35"/>
      <c r="I134" s="35"/>
      <c r="J134" s="35"/>
      <c r="K134" s="34"/>
    </row>
    <row r="135" spans="1:11" ht="27" customHeight="1">
      <c r="A135" s="139"/>
      <c r="B135" s="139"/>
      <c r="C135" s="45" t="s">
        <v>73</v>
      </c>
      <c r="D135" s="138" t="s">
        <v>249</v>
      </c>
      <c r="E135" s="138"/>
      <c r="F135" s="33">
        <v>127</v>
      </c>
      <c r="G135" s="36"/>
      <c r="H135" s="35"/>
      <c r="I135" s="35"/>
      <c r="J135" s="35"/>
      <c r="K135" s="34"/>
    </row>
    <row r="136" spans="1:11" ht="15" customHeight="1">
      <c r="A136" s="139"/>
      <c r="B136" s="139"/>
      <c r="C136" s="23" t="s">
        <v>250</v>
      </c>
      <c r="D136" s="144" t="s">
        <v>251</v>
      </c>
      <c r="E136" s="144"/>
      <c r="F136" s="33">
        <v>128</v>
      </c>
      <c r="G136" s="36"/>
      <c r="H136" s="35"/>
      <c r="I136" s="35"/>
      <c r="J136" s="35"/>
      <c r="K136" s="34"/>
    </row>
    <row r="137" spans="1:11" ht="15">
      <c r="A137" s="139"/>
      <c r="B137" s="31"/>
      <c r="C137" s="46"/>
      <c r="D137" s="47" t="s">
        <v>117</v>
      </c>
      <c r="E137" s="48" t="s">
        <v>252</v>
      </c>
      <c r="F137" s="33">
        <v>129</v>
      </c>
      <c r="G137" s="36"/>
      <c r="H137" s="35"/>
      <c r="I137" s="35"/>
      <c r="J137" s="35"/>
      <c r="K137" s="34"/>
    </row>
    <row r="138" spans="1:11" ht="27" customHeight="1">
      <c r="A138" s="139"/>
      <c r="B138" s="31"/>
      <c r="C138" s="49"/>
      <c r="D138" s="47" t="s">
        <v>253</v>
      </c>
      <c r="E138" s="44" t="s">
        <v>254</v>
      </c>
      <c r="F138" s="33">
        <v>130</v>
      </c>
      <c r="G138" s="36"/>
      <c r="H138" s="35"/>
      <c r="I138" s="35"/>
      <c r="J138" s="35"/>
      <c r="K138" s="34"/>
    </row>
    <row r="139" spans="1:11" ht="27" customHeight="1">
      <c r="A139" s="139"/>
      <c r="B139" s="31"/>
      <c r="C139" s="49"/>
      <c r="D139" s="47" t="s">
        <v>255</v>
      </c>
      <c r="E139" s="50" t="s">
        <v>256</v>
      </c>
      <c r="F139" s="33" t="s">
        <v>257</v>
      </c>
      <c r="G139" s="36"/>
      <c r="H139" s="35"/>
      <c r="I139" s="35"/>
      <c r="J139" s="35"/>
      <c r="K139" s="34"/>
    </row>
    <row r="140" spans="1:11" ht="15" customHeight="1">
      <c r="A140" s="139"/>
      <c r="B140" s="31"/>
      <c r="C140" s="49"/>
      <c r="D140" s="47" t="s">
        <v>119</v>
      </c>
      <c r="E140" s="48" t="s">
        <v>258</v>
      </c>
      <c r="F140" s="33">
        <v>131</v>
      </c>
      <c r="G140" s="36"/>
      <c r="H140" s="35"/>
      <c r="I140" s="35"/>
      <c r="J140" s="35"/>
      <c r="K140" s="34"/>
    </row>
    <row r="141" spans="1:11" ht="15" customHeight="1">
      <c r="A141" s="139"/>
      <c r="B141" s="31"/>
      <c r="C141" s="31"/>
      <c r="D141" s="32" t="s">
        <v>259</v>
      </c>
      <c r="E141" s="32" t="s">
        <v>260</v>
      </c>
      <c r="F141" s="33">
        <v>132</v>
      </c>
      <c r="G141" s="36"/>
      <c r="H141" s="35"/>
      <c r="I141" s="35"/>
      <c r="J141" s="35"/>
      <c r="K141" s="34"/>
    </row>
    <row r="142" spans="1:11" ht="15" customHeight="1">
      <c r="A142" s="139"/>
      <c r="B142" s="31"/>
      <c r="C142" s="31"/>
      <c r="D142" s="32"/>
      <c r="E142" s="32" t="s">
        <v>261</v>
      </c>
      <c r="F142" s="33">
        <v>133</v>
      </c>
      <c r="G142" s="36"/>
      <c r="H142" s="35"/>
      <c r="I142" s="35"/>
      <c r="J142" s="35"/>
      <c r="K142" s="34"/>
    </row>
    <row r="143" spans="1:11" ht="24.75" customHeight="1">
      <c r="A143" s="139"/>
      <c r="B143" s="31"/>
      <c r="C143" s="31"/>
      <c r="D143" s="32"/>
      <c r="E143" s="32" t="s">
        <v>262</v>
      </c>
      <c r="F143" s="33">
        <v>134</v>
      </c>
      <c r="G143" s="36"/>
      <c r="H143" s="35"/>
      <c r="I143" s="35"/>
      <c r="J143" s="35"/>
      <c r="K143" s="34"/>
    </row>
    <row r="144" spans="1:11" ht="15">
      <c r="A144" s="139"/>
      <c r="B144" s="31"/>
      <c r="C144" s="31"/>
      <c r="D144" s="32"/>
      <c r="E144" s="51" t="s">
        <v>263</v>
      </c>
      <c r="F144" s="33">
        <v>135</v>
      </c>
      <c r="G144" s="36"/>
      <c r="H144" s="35"/>
      <c r="I144" s="35"/>
      <c r="J144" s="35"/>
      <c r="K144" s="34"/>
    </row>
    <row r="145" spans="1:11" ht="15" customHeight="1">
      <c r="A145" s="139"/>
      <c r="B145" s="31">
        <v>2</v>
      </c>
      <c r="C145" s="31"/>
      <c r="D145" s="138" t="s">
        <v>264</v>
      </c>
      <c r="E145" s="138"/>
      <c r="F145" s="33">
        <v>136</v>
      </c>
      <c r="G145" s="36"/>
      <c r="H145" s="35"/>
      <c r="I145" s="35"/>
      <c r="J145" s="35"/>
      <c r="K145" s="34"/>
    </row>
    <row r="146" spans="1:11" ht="15" customHeight="1">
      <c r="A146" s="139"/>
      <c r="B146" s="139"/>
      <c r="C146" s="31" t="s">
        <v>12</v>
      </c>
      <c r="D146" s="138" t="s">
        <v>265</v>
      </c>
      <c r="E146" s="138"/>
      <c r="F146" s="33">
        <v>137</v>
      </c>
      <c r="G146" s="36"/>
      <c r="H146" s="35"/>
      <c r="I146" s="35"/>
      <c r="J146" s="35"/>
      <c r="K146" s="34"/>
    </row>
    <row r="147" spans="1:11" ht="15" customHeight="1">
      <c r="A147" s="139"/>
      <c r="B147" s="139"/>
      <c r="C147" s="31"/>
      <c r="D147" s="32" t="s">
        <v>101</v>
      </c>
      <c r="E147" s="32" t="s">
        <v>266</v>
      </c>
      <c r="F147" s="33">
        <v>138</v>
      </c>
      <c r="G147" s="36"/>
      <c r="H147" s="35"/>
      <c r="I147" s="35"/>
      <c r="J147" s="35"/>
      <c r="K147" s="34"/>
    </row>
    <row r="148" spans="1:11" ht="15" customHeight="1">
      <c r="A148" s="139"/>
      <c r="B148" s="139"/>
      <c r="C148" s="31"/>
      <c r="D148" s="32" t="s">
        <v>103</v>
      </c>
      <c r="E148" s="32" t="s">
        <v>267</v>
      </c>
      <c r="F148" s="33">
        <v>139</v>
      </c>
      <c r="G148" s="36"/>
      <c r="H148" s="35"/>
      <c r="I148" s="35"/>
      <c r="J148" s="35"/>
      <c r="K148" s="34"/>
    </row>
    <row r="149" spans="1:11" ht="12.75" customHeight="1">
      <c r="A149" s="139"/>
      <c r="B149" s="139"/>
      <c r="C149" s="31" t="s">
        <v>14</v>
      </c>
      <c r="D149" s="138" t="s">
        <v>268</v>
      </c>
      <c r="E149" s="138"/>
      <c r="F149" s="33">
        <v>140</v>
      </c>
      <c r="G149" s="52"/>
      <c r="H149" s="52"/>
      <c r="I149" s="53"/>
      <c r="J149" s="54"/>
      <c r="K149" s="54"/>
    </row>
    <row r="150" spans="1:11" ht="12.75" customHeight="1">
      <c r="A150" s="139"/>
      <c r="B150" s="139"/>
      <c r="C150" s="31"/>
      <c r="D150" s="32" t="s">
        <v>141</v>
      </c>
      <c r="E150" s="32" t="s">
        <v>266</v>
      </c>
      <c r="F150" s="33">
        <v>141</v>
      </c>
      <c r="G150" s="52"/>
      <c r="H150" s="52"/>
      <c r="I150" s="53"/>
      <c r="J150" s="54"/>
      <c r="K150" s="54"/>
    </row>
    <row r="151" spans="1:11" ht="12.75" customHeight="1">
      <c r="A151" s="139"/>
      <c r="B151" s="139"/>
      <c r="C151" s="31"/>
      <c r="D151" s="32" t="s">
        <v>143</v>
      </c>
      <c r="E151" s="32" t="s">
        <v>267</v>
      </c>
      <c r="F151" s="33">
        <v>142</v>
      </c>
      <c r="G151" s="55"/>
      <c r="H151" s="55"/>
      <c r="I151" s="55"/>
      <c r="J151" s="55"/>
      <c r="K151" s="55"/>
    </row>
    <row r="152" spans="1:11" ht="16.5" customHeight="1">
      <c r="A152" s="139"/>
      <c r="B152" s="139"/>
      <c r="C152" s="31" t="s">
        <v>61</v>
      </c>
      <c r="D152" s="138" t="s">
        <v>269</v>
      </c>
      <c r="E152" s="138"/>
      <c r="F152" s="33">
        <v>143</v>
      </c>
      <c r="G152" s="55"/>
      <c r="H152" s="55"/>
      <c r="I152" s="55"/>
      <c r="J152" s="55"/>
      <c r="K152" s="55"/>
    </row>
    <row r="153" spans="1:11" ht="12.75" customHeight="1">
      <c r="A153" s="139"/>
      <c r="B153" s="31">
        <v>3</v>
      </c>
      <c r="C153" s="31"/>
      <c r="D153" s="138" t="s">
        <v>43</v>
      </c>
      <c r="E153" s="138"/>
      <c r="F153" s="33">
        <v>144</v>
      </c>
      <c r="G153" s="55"/>
      <c r="H153" s="55"/>
      <c r="I153" s="55"/>
      <c r="J153" s="55"/>
      <c r="K153" s="55"/>
    </row>
    <row r="154" spans="1:11" ht="12.75" customHeight="1">
      <c r="A154" s="31" t="s">
        <v>44</v>
      </c>
      <c r="B154" s="31"/>
      <c r="C154" s="31"/>
      <c r="D154" s="138" t="s">
        <v>270</v>
      </c>
      <c r="E154" s="138"/>
      <c r="F154" s="33">
        <v>145</v>
      </c>
      <c r="G154" s="55"/>
      <c r="H154" s="55"/>
      <c r="I154" s="55"/>
      <c r="J154" s="55"/>
      <c r="K154" s="55"/>
    </row>
    <row r="155" spans="1:11" ht="12.75">
      <c r="A155" s="56"/>
      <c r="B155" s="56"/>
      <c r="C155" s="56"/>
      <c r="D155" s="57"/>
      <c r="E155" s="57" t="s">
        <v>271</v>
      </c>
      <c r="F155" s="33">
        <v>146</v>
      </c>
      <c r="G155" s="55"/>
      <c r="H155" s="55"/>
      <c r="I155" s="55"/>
      <c r="J155" s="55"/>
      <c r="K155" s="55"/>
    </row>
    <row r="156" spans="1:11" ht="12.75" customHeight="1">
      <c r="A156" s="56"/>
      <c r="B156" s="56"/>
      <c r="C156" s="56"/>
      <c r="D156" s="57"/>
      <c r="E156" s="57" t="s">
        <v>272</v>
      </c>
      <c r="F156" s="33">
        <v>147</v>
      </c>
      <c r="G156" s="55"/>
      <c r="H156" s="55"/>
      <c r="I156" s="55"/>
      <c r="J156" s="55"/>
      <c r="K156" s="55"/>
    </row>
    <row r="157" spans="1:11" ht="12.75" customHeight="1">
      <c r="A157" s="58" t="s">
        <v>46</v>
      </c>
      <c r="B157" s="59"/>
      <c r="C157" s="59"/>
      <c r="D157" s="148" t="s">
        <v>47</v>
      </c>
      <c r="E157" s="148"/>
      <c r="F157" s="33">
        <v>148</v>
      </c>
      <c r="G157" s="55"/>
      <c r="H157" s="55"/>
      <c r="I157" s="55"/>
      <c r="J157" s="55"/>
      <c r="K157" s="55"/>
    </row>
    <row r="158" spans="1:11" ht="15" customHeight="1">
      <c r="A158" s="60" t="s">
        <v>48</v>
      </c>
      <c r="B158" s="61"/>
      <c r="C158" s="62"/>
      <c r="D158" s="148" t="s">
        <v>90</v>
      </c>
      <c r="E158" s="148"/>
      <c r="F158" s="33">
        <v>149</v>
      </c>
      <c r="G158" s="55"/>
      <c r="H158" s="55"/>
      <c r="I158" s="55"/>
      <c r="J158" s="55"/>
      <c r="K158" s="55"/>
    </row>
    <row r="159" spans="1:11" ht="12.75" customHeight="1">
      <c r="A159" s="63" t="s">
        <v>64</v>
      </c>
      <c r="B159" s="64"/>
      <c r="C159" s="46"/>
      <c r="D159" s="148" t="s">
        <v>280</v>
      </c>
      <c r="E159" s="148"/>
      <c r="F159" s="33">
        <v>150</v>
      </c>
      <c r="G159" s="55"/>
      <c r="H159" s="55"/>
      <c r="I159" s="55"/>
      <c r="J159" s="55"/>
      <c r="K159" s="55"/>
    </row>
    <row r="160" spans="1:11" ht="15" customHeight="1">
      <c r="A160" s="31" t="s">
        <v>66</v>
      </c>
      <c r="B160" s="55"/>
      <c r="C160" s="55"/>
      <c r="D160" s="65" t="s">
        <v>281</v>
      </c>
      <c r="E160" s="65"/>
      <c r="F160" s="55">
        <v>151</v>
      </c>
      <c r="G160" s="55"/>
      <c r="H160" s="55"/>
      <c r="I160" s="55"/>
      <c r="J160" s="55"/>
      <c r="K160" s="55"/>
    </row>
    <row r="161" spans="1:11" ht="14.25" customHeight="1">
      <c r="A161" s="31" t="s">
        <v>75</v>
      </c>
      <c r="B161" s="55"/>
      <c r="C161" s="55"/>
      <c r="D161" s="133" t="s">
        <v>282</v>
      </c>
      <c r="E161" s="133"/>
      <c r="F161" s="55">
        <v>152</v>
      </c>
      <c r="G161" s="55"/>
      <c r="H161" s="55"/>
      <c r="I161" s="55"/>
      <c r="J161" s="55"/>
      <c r="K161" s="55"/>
    </row>
    <row r="165" spans="5:11" ht="15" customHeight="1">
      <c r="E165" s="145" t="s">
        <v>93</v>
      </c>
      <c r="F165" s="145"/>
      <c r="I165" s="146" t="s">
        <v>283</v>
      </c>
      <c r="J165" s="146"/>
      <c r="K165" s="146"/>
    </row>
    <row r="166" spans="9:11" ht="15" customHeight="1">
      <c r="I166" s="147" t="s">
        <v>273</v>
      </c>
      <c r="J166" s="147"/>
      <c r="K166" s="147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6:E136"/>
    <mergeCell ref="D145:E145"/>
    <mergeCell ref="B146:B152"/>
    <mergeCell ref="D146:E146"/>
    <mergeCell ref="D149:E149"/>
    <mergeCell ref="D152:E152"/>
    <mergeCell ref="D132:E132"/>
    <mergeCell ref="D133:E133"/>
    <mergeCell ref="D134:E134"/>
    <mergeCell ref="D135:E135"/>
    <mergeCell ref="C128:E128"/>
    <mergeCell ref="D129:E129"/>
    <mergeCell ref="D130:E130"/>
    <mergeCell ref="D131:E131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6:E106"/>
    <mergeCell ref="D107:E107"/>
    <mergeCell ref="D108:E108"/>
    <mergeCell ref="D109:E109"/>
    <mergeCell ref="D100:E100"/>
    <mergeCell ref="D101:E101"/>
    <mergeCell ref="D104:E104"/>
    <mergeCell ref="D105:E105"/>
    <mergeCell ref="D95:E95"/>
    <mergeCell ref="D96:E96"/>
    <mergeCell ref="C97:C99"/>
    <mergeCell ref="D97:E97"/>
    <mergeCell ref="D98:E98"/>
    <mergeCell ref="D99:E99"/>
    <mergeCell ref="D91:E91"/>
    <mergeCell ref="D92:E92"/>
    <mergeCell ref="D93:E93"/>
    <mergeCell ref="C94:E94"/>
    <mergeCell ref="C87:E87"/>
    <mergeCell ref="D88:E88"/>
    <mergeCell ref="D89:E89"/>
    <mergeCell ref="D90:E90"/>
    <mergeCell ref="D75:E75"/>
    <mergeCell ref="D76:E76"/>
    <mergeCell ref="D77:E77"/>
    <mergeCell ref="D86:E86"/>
    <mergeCell ref="D71:E71"/>
    <mergeCell ref="D72:E72"/>
    <mergeCell ref="D73:E73"/>
    <mergeCell ref="D74:E74"/>
    <mergeCell ref="D56:E56"/>
    <mergeCell ref="D58:E58"/>
    <mergeCell ref="D65:E65"/>
    <mergeCell ref="D70:E70"/>
    <mergeCell ref="D50:E50"/>
    <mergeCell ref="D53:E53"/>
    <mergeCell ref="D54:E54"/>
    <mergeCell ref="D55:E55"/>
    <mergeCell ref="D46:E46"/>
    <mergeCell ref="D47:E47"/>
    <mergeCell ref="D48:E48"/>
    <mergeCell ref="D49:E49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dohotariu.monica</cp:lastModifiedBy>
  <cp:lastPrinted>2016-08-23T09:53:57Z</cp:lastPrinted>
  <dcterms:created xsi:type="dcterms:W3CDTF">2016-01-08T12:46:54Z</dcterms:created>
  <dcterms:modified xsi:type="dcterms:W3CDTF">2016-09-28T11:41:45Z</dcterms:modified>
  <cp:category/>
  <cp:version/>
  <cp:contentType/>
  <cp:contentStatus/>
</cp:coreProperties>
</file>