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910" activeTab="0"/>
  </bookViews>
  <sheets>
    <sheet name="PROGRAM DRUM " sheetId="1" r:id="rId1"/>
  </sheets>
  <definedNames>
    <definedName name="_xlnm._FilterDatabase" localSheetId="0" hidden="1">'PROGRAM DRUM '!$A$4:$N$4</definedName>
    <definedName name="_xlnm.Print_Titles" localSheetId="0">'PROGRAM DRUM '!$4:$4</definedName>
    <definedName name="_xlnm.Print_Area" localSheetId="0">'PROGRAM DRUM '!$A$1:$E$64</definedName>
  </definedNames>
  <calcPr fullCalcOnLoad="1"/>
</workbook>
</file>

<file path=xl/sharedStrings.xml><?xml version="1.0" encoding="utf-8"?>
<sst xmlns="http://schemas.openxmlformats.org/spreadsheetml/2006/main" count="117" uniqueCount="104">
  <si>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</si>
  <si>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</si>
  <si>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</si>
  <si>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</si>
  <si>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</si>
  <si>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</si>
  <si>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</si>
  <si>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</si>
  <si>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</si>
  <si>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</si>
  <si>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</si>
  <si>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</si>
  <si>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</si>
  <si>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</si>
  <si>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1.4</t>
  </si>
  <si>
    <t>2.1</t>
  </si>
  <si>
    <t>Servicii de laborator</t>
  </si>
  <si>
    <t>2.2</t>
  </si>
  <si>
    <t>Diriginți de șantier</t>
  </si>
  <si>
    <t>3.1</t>
  </si>
  <si>
    <t>B.</t>
  </si>
  <si>
    <t>Lucrări şi servicii privind întreţinerea curentă a drumurilor publice (1+2)</t>
  </si>
  <si>
    <t>Întreţinerea curentă pe timp de vară (1.1+1.2+1.3)</t>
  </si>
  <si>
    <t>Plombări</t>
  </si>
  <si>
    <t>Întreţinere drumuri pietruite</t>
  </si>
  <si>
    <t>Întreţinere comună a tuturor drumurilor (aproviz. vopsea marcaj, stilpi, table indic. Intreţinere parcări)- reparații, întreținere drenuri, întreținere poduri, podeţe</t>
  </si>
  <si>
    <t>2</t>
  </si>
  <si>
    <t>Întreţinere curentă pe timp de iarnă a drumurilor</t>
  </si>
  <si>
    <t>C.</t>
  </si>
  <si>
    <t xml:space="preserve">Covoare bituminoase </t>
  </si>
  <si>
    <t>Amenajarea locurilor de parcare, amenajare intersecții, eliminare puncte periculoase</t>
  </si>
  <si>
    <t>D.</t>
  </si>
  <si>
    <t>1.</t>
  </si>
  <si>
    <t xml:space="preserve">Lucrări accidentale drumuri / podeţe </t>
  </si>
  <si>
    <t>Reparaţii curente la poduri/ podeţe</t>
  </si>
  <si>
    <t>II.</t>
  </si>
  <si>
    <t>CHELTUIELI DE INVESTIŢII ŞI REPARAŢII CAPITALE - 
Total E, din care:</t>
  </si>
  <si>
    <t xml:space="preserve">E. </t>
  </si>
  <si>
    <t>1.5</t>
  </si>
  <si>
    <t>1.6</t>
  </si>
  <si>
    <t xml:space="preserve">Reabilitare DJ 153 A - DJ153 traseu Ernei - Eremitu - Sovata - DALI (36.63 km) </t>
  </si>
  <si>
    <t>1.7</t>
  </si>
  <si>
    <t>Reabilitare DJ 153C Reghin -Lăpușna - lim.jud. Harghita km.29+500-41+500 Ibănești Pădure - Lăpușna (12 km)  - DALI</t>
  </si>
  <si>
    <t>1.8</t>
  </si>
  <si>
    <t>Lărgirea unui tronson de drum judeţean DJ 154E Reghin (DN 15) - Solovăstru-Jabeniţa-Adrian-Gurghiu (DJ 153C), judeţul Mureş - DALI</t>
  </si>
  <si>
    <t>2.</t>
  </si>
  <si>
    <t>3.</t>
  </si>
  <si>
    <t>4.</t>
  </si>
  <si>
    <t>Amenajare parcări în localitatea Band (proiectare+execuţie)</t>
  </si>
  <si>
    <t>Modernizare drum Oarba de Mureş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</si>
  <si>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</si>
  <si>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</si>
  <si>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 xml:space="preserve">PROGRAM - 2018
LUCRĂRI LA  DRUMURI JUDETENE          </t>
  </si>
  <si>
    <t>Servicii de proiectare pentru lucrarea Amenajare rigole de scurgere în localitatea Aluniș, județul Mureș - faza PT</t>
  </si>
  <si>
    <t>PROIECTARE+EXECUŢIE LUCRĂRI - începute  2017</t>
  </si>
  <si>
    <t>Reabilitarea prin pietruire a drumului judeţean DJ 136 Bezid - lim. Județul Harghita -pietruire - DALI</t>
  </si>
  <si>
    <t>Servicii de proiectare pentru lucrarea Îmbrăcăminți ușoare bituminoase pe un tronson din DJ134 Fîntînele – Vețca - intersecție DN 13C (fost DJ 137) - faza PT</t>
  </si>
  <si>
    <t>Servicii de consultanță, asistență în inginerie la drumuri și poduri județene</t>
  </si>
  <si>
    <t xml:space="preserve">2.3 </t>
  </si>
  <si>
    <t>Reparații podețe</t>
  </si>
  <si>
    <t>Reparații podețe pe drumul județean DJ153 Reghin-Eremitu-Sovata, km 18+100 și km 27+200.</t>
  </si>
  <si>
    <t>Reabilitare drumuri judeţene -începute în anul 2017</t>
  </si>
  <si>
    <t>1.2.1</t>
  </si>
  <si>
    <t>1.2.2</t>
  </si>
  <si>
    <t>1.2.3</t>
  </si>
  <si>
    <t>1.2.4</t>
  </si>
  <si>
    <t>1.2.5</t>
  </si>
  <si>
    <t>4.1</t>
  </si>
  <si>
    <t>2.3</t>
  </si>
  <si>
    <t>5.1</t>
  </si>
  <si>
    <t>5.2</t>
  </si>
  <si>
    <t>5.3</t>
  </si>
  <si>
    <t>Gestionarea drumurilor publice (1.1+1.2+1.3)</t>
  </si>
  <si>
    <t xml:space="preserve">Servicii de proiectare pentru  Îmbrăcăminte bituminoasă ușoară pe DJ153G Sînger (DJ151) - Papiu Ilarian - Iclănzel (DJ152A), km 14+380-17+180, jud. Mureș - faza PT </t>
  </si>
  <si>
    <t xml:space="preserve">Servicii de proiectare pentru  Îmbrăcăminte bituminoasă ușoară pe DJ153G Sînger (DJ151) - Papiu Ilarian - Iclănzel (DJ152A), km 9+800-12+400, jud. Mureș - faza PT </t>
  </si>
  <si>
    <t>Asigurarea calităţii şi a controlului tehnic al calităţii la lucrări de drumuri, servicii de laborator 
(2.1+2.2+2.3) etc.</t>
  </si>
  <si>
    <t xml:space="preserve">Expertize poduri/podețe </t>
  </si>
  <si>
    <t>Studii, cercetări, experimentări (expertize poduri/podeţe, studii şi experimentări privind siguranţa circulaţiei rutiere) etc.</t>
  </si>
  <si>
    <t>Lucrări şi servicii privind întreţinerea periodică a drumurilor publice (1+2+3)</t>
  </si>
  <si>
    <t xml:space="preserve">Lucrări privind reparaţii curente la drumurile publice  (1+2+3) </t>
  </si>
  <si>
    <t>Amenajare acostamente și șanturi pe drumul județean 
DJ 135 Tg. Mures-Miercurea Nirajului-Sărățeni-limita jud. Harghita , km 1+900-10+350 (8.45 km)-DALI</t>
  </si>
  <si>
    <t>Reabilitări, consolidări-reconstrucţii poduri / podete/drumuri</t>
  </si>
  <si>
    <t>PROGRAM PNDL - PROIECTARE + EXECUȚIE 
(CU CONTRACTE DE FINANȚARE)</t>
  </si>
  <si>
    <t>Lărgire drum județean DJ154J Breaza-Voivodeni-Glodeni, km 0+000-0+631 și km 4+726-12+684 (12+620), județul Mureș</t>
  </si>
  <si>
    <t>Reabilitare tronson de drum judeţean DJ 135 Tg. Mureş-Sărăţeni- lim. Jud. Harghita - DALI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</si>
  <si>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</si>
  <si>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</si>
  <si>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Proiectare şi execuţie Lărgire drum județean DJ151C Zau de Cîmpie (DJ151) – Valea Largă – limită județ Cluj, km 0+060-1+040 și km 6+500-7+560, județul Mureș</t>
  </si>
  <si>
    <t>Program 2018</t>
  </si>
  <si>
    <t>Servicii de proiectare pentru lucrarea Îmbracaminti usoare bituminoase pe DJ 136 Sîngeorgiu de P[dure - Bezid-lim. jud. Harghita - faza PT</t>
  </si>
  <si>
    <t>Servicii de proiectare faza PT si execuţia lucrării Repara'ia podeţului situat pe DJ134 Fîntînele - Veţca - lim. jud. Harghita, la km 5+600, jud. Mureş</t>
  </si>
  <si>
    <t>Refacere podeţ pe drumul judetean DJ142 Tirnaveni-Bălăuşeri, km 19+500 judeţul Mureş</t>
  </si>
  <si>
    <t>Obiective de investiţii (1+2+3+4+5)</t>
  </si>
  <si>
    <t>1,1</t>
  </si>
  <si>
    <t>2.4</t>
  </si>
  <si>
    <t>1</t>
  </si>
  <si>
    <t>Servicii de proiectare și execuția lucrării Amenajare parcare în localitatea Gănești</t>
  </si>
  <si>
    <t xml:space="preserve">Îmbrăcăminte uşoară rutieră pe DJ133 Mureni-Archita-limită judeţ Harghita, km 3+167-15+000, judeţul Mureş - actualizare SF </t>
  </si>
  <si>
    <t>1.9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</si>
  <si>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</si>
  <si>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Siguranţă rutieră/ parapeţi / borne km/ indicatoare rutiere/ treceri pietoni supraînălţate, marcaje, etc.</t>
  </si>
  <si>
    <t xml:space="preserve">Modernizarea DJ 152A, DJ 151A şi DJ 151, Tg. Mureş (DN 15E)- Band - Şăulia-Sărmaşu - lim. jud. Bistriţa Năsăud, jud. Mureş -Actualizare SF </t>
  </si>
  <si>
    <t>Program 2018 rectificat</t>
  </si>
  <si>
    <t>Influențe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</si>
</sst>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\ &quot;lei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left" wrapText="1"/>
    </xf>
    <xf numFmtId="0" fontId="45" fillId="0" borderId="0" xfId="0" applyFont="1" applyAlignment="1">
      <alignment/>
    </xf>
    <xf numFmtId="3" fontId="2" fillId="14" borderId="10" xfId="0" applyNumberFormat="1" applyFont="1" applyFill="1" applyBorder="1" applyAlignment="1">
      <alignment horizontal="center" vertical="center" wrapText="1"/>
    </xf>
    <xf numFmtId="3" fontId="2" fillId="14" borderId="10" xfId="0" applyNumberFormat="1" applyFont="1" applyFill="1" applyBorder="1" applyAlignment="1">
      <alignment horizontal="left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left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wrapText="1"/>
    </xf>
    <xf numFmtId="3" fontId="4" fillId="33" borderId="10" xfId="39" applyNumberFormat="1" applyFont="1" applyFill="1" applyBorder="1" applyAlignment="1">
      <alignment/>
    </xf>
    <xf numFmtId="3" fontId="4" fillId="0" borderId="10" xfId="0" applyNumberFormat="1" applyFont="1" applyBorder="1" applyAlignment="1">
      <alignment vertical="center" wrapText="1"/>
    </xf>
    <xf numFmtId="3" fontId="4" fillId="33" borderId="10" xfId="39" applyNumberFormat="1" applyFont="1" applyFill="1" applyBorder="1" applyAlignment="1">
      <alignment horizontal="right" vertical="center"/>
    </xf>
    <xf numFmtId="49" fontId="3" fillId="33" borderId="10" xfId="42" applyNumberFormat="1" applyFont="1" applyFill="1" applyBorder="1" applyAlignment="1">
      <alignment horizontal="center" vertical="center" wrapText="1"/>
    </xf>
    <xf numFmtId="3" fontId="3" fillId="33" borderId="10" xfId="39" applyNumberFormat="1" applyFont="1" applyFill="1" applyBorder="1" applyAlignment="1">
      <alignment wrapText="1"/>
    </xf>
    <xf numFmtId="3" fontId="3" fillId="33" borderId="10" xfId="39" applyNumberFormat="1" applyFont="1" applyFill="1" applyBorder="1" applyAlignment="1">
      <alignment/>
    </xf>
    <xf numFmtId="0" fontId="3" fillId="33" borderId="0" xfId="42" applyFont="1" applyFill="1" applyAlignment="1">
      <alignment/>
    </xf>
    <xf numFmtId="0" fontId="3" fillId="33" borderId="10" xfId="39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3" fontId="3" fillId="33" borderId="10" xfId="47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39" applyFont="1" applyFill="1" applyBorder="1" applyAlignment="1">
      <alignment vertical="center" wrapText="1"/>
    </xf>
    <xf numFmtId="180" fontId="3" fillId="33" borderId="10" xfId="39" applyNumberFormat="1" applyFont="1" applyFill="1" applyBorder="1" applyAlignment="1">
      <alignment horizontal="left" vertical="center" wrapText="1"/>
    </xf>
    <xf numFmtId="3" fontId="2" fillId="35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3" fontId="4" fillId="36" borderId="10" xfId="39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4" fillId="33" borderId="0" xfId="0" applyFont="1" applyFill="1" applyAlignment="1">
      <alignment/>
    </xf>
    <xf numFmtId="3" fontId="4" fillId="0" borderId="10" xfId="39" applyNumberFormat="1" applyFont="1" applyFill="1" applyBorder="1" applyAlignment="1">
      <alignment wrapText="1"/>
    </xf>
    <xf numFmtId="3" fontId="4" fillId="0" borderId="10" xfId="39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49" fontId="3" fillId="0" borderId="10" xfId="42" applyNumberFormat="1" applyFont="1" applyFill="1" applyBorder="1" applyAlignment="1">
      <alignment horizontal="center" vertical="center" wrapText="1"/>
    </xf>
    <xf numFmtId="3" fontId="3" fillId="0" borderId="10" xfId="39" applyNumberFormat="1" applyFont="1" applyFill="1" applyBorder="1" applyAlignment="1">
      <alignment wrapText="1"/>
    </xf>
    <xf numFmtId="3" fontId="3" fillId="0" borderId="10" xfId="42" applyNumberFormat="1" applyFont="1" applyFill="1" applyBorder="1" applyAlignment="1">
      <alignment/>
    </xf>
    <xf numFmtId="0" fontId="46" fillId="0" borderId="0" xfId="42" applyFont="1" applyFill="1" applyAlignment="1">
      <alignment/>
    </xf>
    <xf numFmtId="3" fontId="3" fillId="33" borderId="10" xfId="42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4" fontId="44" fillId="33" borderId="0" xfId="0" applyNumberFormat="1" applyFont="1" applyFill="1" applyAlignment="1">
      <alignment/>
    </xf>
    <xf numFmtId="4" fontId="3" fillId="33" borderId="10" xfId="39" applyNumberFormat="1" applyFont="1" applyFill="1" applyBorder="1" applyAlignment="1">
      <alignment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wrapText="1"/>
    </xf>
    <xf numFmtId="4" fontId="44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4" fillId="37" borderId="10" xfId="39" applyFont="1" applyFill="1" applyBorder="1" applyAlignment="1">
      <alignment wrapText="1"/>
    </xf>
    <xf numFmtId="3" fontId="4" fillId="37" borderId="10" xfId="47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4" fillId="0" borderId="10" xfId="39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wrapText="1"/>
    </xf>
    <xf numFmtId="3" fontId="3" fillId="0" borderId="10" xfId="39" applyNumberFormat="1" applyFont="1" applyFill="1" applyBorder="1" applyAlignment="1">
      <alignment/>
    </xf>
    <xf numFmtId="3" fontId="4" fillId="36" borderId="10" xfId="47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39" applyFont="1" applyFill="1" applyBorder="1" applyAlignment="1">
      <alignment wrapText="1"/>
    </xf>
    <xf numFmtId="3" fontId="3" fillId="0" borderId="10" xfId="47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3" fontId="3" fillId="33" borderId="10" xfId="39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3" fontId="4" fillId="38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vertical="center" wrapText="1"/>
    </xf>
    <xf numFmtId="3" fontId="4" fillId="36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2" fillId="14" borderId="10" xfId="0" applyNumberFormat="1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wrapText="1"/>
    </xf>
    <xf numFmtId="49" fontId="44" fillId="33" borderId="10" xfId="0" applyNumberFormat="1" applyFont="1" applyFill="1" applyBorder="1" applyAlignment="1">
      <alignment wrapText="1"/>
    </xf>
    <xf numFmtId="3" fontId="4" fillId="14" borderId="10" xfId="0" applyNumberFormat="1" applyFont="1" applyFill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center" vertical="center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pane ySplit="5" topLeftCell="A42" activePane="bottomLeft" state="frozen"/>
      <selection pane="topLeft" activeCell="A1" sqref="A1"/>
      <selection pane="bottomLeft" activeCell="L44" sqref="L44"/>
    </sheetView>
  </sheetViews>
  <sheetFormatPr defaultColWidth="9.140625" defaultRowHeight="15"/>
  <cols>
    <col min="1" max="1" width="6.421875" style="2" customWidth="1"/>
    <col min="2" max="2" width="56.140625" style="2" customWidth="1"/>
    <col min="3" max="3" width="12.28125" style="2" customWidth="1"/>
    <col min="4" max="4" width="10.8515625" style="2" customWidth="1"/>
    <col min="5" max="5" width="13.00390625" style="2" customWidth="1"/>
    <col min="6" max="16384" width="9.140625" style="2" customWidth="1"/>
  </cols>
  <sheetData>
    <row r="1" spans="1:5" ht="36" customHeight="1">
      <c r="A1" s="81" t="s">
        <v>52</v>
      </c>
      <c r="B1" s="82"/>
      <c r="C1" s="83"/>
      <c r="D1" s="83"/>
      <c r="E1" s="83"/>
    </row>
    <row r="2" spans="1:5" ht="17.25" customHeight="1">
      <c r="A2" s="70"/>
      <c r="B2" s="3"/>
      <c r="C2" s="1"/>
      <c r="D2" s="1"/>
      <c r="E2" s="1"/>
    </row>
    <row r="3" spans="3:5" ht="14.25">
      <c r="C3" s="1"/>
      <c r="D3" s="1"/>
      <c r="E3" s="1"/>
    </row>
    <row r="4" spans="1:5" ht="99" customHeight="1">
      <c r="A4" s="4" t="s">
        <v>0</v>
      </c>
      <c r="B4" s="5" t="s">
        <v>1</v>
      </c>
      <c r="C4" s="74" t="s">
        <v>88</v>
      </c>
      <c r="D4" s="74" t="s">
        <v>103</v>
      </c>
      <c r="E4" s="74" t="s">
        <v>102</v>
      </c>
    </row>
    <row r="5" spans="1:10" s="8" customFormat="1" ht="15">
      <c r="A5" s="6" t="s">
        <v>2</v>
      </c>
      <c r="B5" s="7" t="s">
        <v>3</v>
      </c>
      <c r="C5" s="76">
        <f>C6+C41</f>
        <v>71273000</v>
      </c>
      <c r="D5" s="76">
        <f>D6+D41</f>
        <v>21000</v>
      </c>
      <c r="E5" s="76">
        <f>E6+E41</f>
        <v>71294000</v>
      </c>
      <c r="F5" s="80"/>
      <c r="I5" s="80"/>
      <c r="J5" s="80"/>
    </row>
    <row r="6" spans="1:10" s="8" customFormat="1" ht="45">
      <c r="A6" s="9" t="s">
        <v>4</v>
      </c>
      <c r="B6" s="75" t="s">
        <v>5</v>
      </c>
      <c r="C6" s="71">
        <f>C7+C23+C29+C34</f>
        <v>28601000</v>
      </c>
      <c r="D6" s="71">
        <f>D7+D23+D29+D34</f>
        <v>0</v>
      </c>
      <c r="E6" s="71">
        <f>E7+E23+E29+E34</f>
        <v>28601000</v>
      </c>
      <c r="F6" s="80"/>
      <c r="I6" s="80"/>
      <c r="J6" s="80"/>
    </row>
    <row r="7" spans="1:10" ht="30">
      <c r="A7" s="11" t="s">
        <v>6</v>
      </c>
      <c r="B7" s="12" t="s">
        <v>7</v>
      </c>
      <c r="C7" s="72">
        <f>C8+C17+C21</f>
        <v>1347000</v>
      </c>
      <c r="D7" s="72">
        <f>D8+D17+D21</f>
        <v>0</v>
      </c>
      <c r="E7" s="72">
        <f>E8+E17+E21</f>
        <v>1347000</v>
      </c>
      <c r="F7" s="80"/>
      <c r="H7" s="8"/>
      <c r="I7" s="80"/>
      <c r="J7" s="80"/>
    </row>
    <row r="8" spans="1:10" ht="15">
      <c r="A8" s="13">
        <v>1</v>
      </c>
      <c r="B8" s="66" t="s">
        <v>72</v>
      </c>
      <c r="C8" s="73">
        <f>C9+C10+C16</f>
        <v>752000</v>
      </c>
      <c r="D8" s="73">
        <f>D9+D10+D16</f>
        <v>0</v>
      </c>
      <c r="E8" s="73">
        <f>E9+E10+E16</f>
        <v>752000</v>
      </c>
      <c r="F8" s="80"/>
      <c r="H8" s="8"/>
      <c r="I8" s="80"/>
      <c r="J8" s="80"/>
    </row>
    <row r="9" spans="1:10" ht="15">
      <c r="A9" s="15" t="s">
        <v>8</v>
      </c>
      <c r="B9" s="60" t="s">
        <v>9</v>
      </c>
      <c r="C9" s="17">
        <v>250000</v>
      </c>
      <c r="D9" s="17"/>
      <c r="E9" s="17">
        <f>C9+D9</f>
        <v>250000</v>
      </c>
      <c r="F9" s="80"/>
      <c r="H9" s="8"/>
      <c r="I9" s="80"/>
      <c r="J9" s="80"/>
    </row>
    <row r="10" spans="1:10" ht="30">
      <c r="A10" s="15" t="s">
        <v>10</v>
      </c>
      <c r="B10" s="18" t="s">
        <v>11</v>
      </c>
      <c r="C10" s="19">
        <f>SUM(C11:C15)</f>
        <v>452000</v>
      </c>
      <c r="D10" s="19">
        <f>SUM(D11:D15)</f>
        <v>0</v>
      </c>
      <c r="E10" s="19">
        <f>SUM(E11:E15)</f>
        <v>452000</v>
      </c>
      <c r="F10" s="80"/>
      <c r="H10" s="8"/>
      <c r="I10" s="80"/>
      <c r="J10" s="80"/>
    </row>
    <row r="11" spans="1:10" s="23" customFormat="1" ht="43.5">
      <c r="A11" s="20" t="s">
        <v>62</v>
      </c>
      <c r="B11" s="21" t="s">
        <v>89</v>
      </c>
      <c r="C11" s="67">
        <v>82000</v>
      </c>
      <c r="D11" s="67"/>
      <c r="E11" s="67">
        <f aca="true" t="shared" si="0" ref="E11:E22">C11+D11</f>
        <v>82000</v>
      </c>
      <c r="F11" s="80"/>
      <c r="H11" s="8"/>
      <c r="I11" s="80"/>
      <c r="J11" s="80"/>
    </row>
    <row r="12" spans="1:10" s="23" customFormat="1" ht="43.5">
      <c r="A12" s="20" t="s">
        <v>63</v>
      </c>
      <c r="B12" s="24" t="s">
        <v>56</v>
      </c>
      <c r="C12" s="67">
        <v>207000</v>
      </c>
      <c r="D12" s="67"/>
      <c r="E12" s="67">
        <f t="shared" si="0"/>
        <v>207000</v>
      </c>
      <c r="F12" s="80"/>
      <c r="H12" s="8"/>
      <c r="I12" s="80"/>
      <c r="J12" s="80"/>
    </row>
    <row r="13" spans="1:10" s="27" customFormat="1" ht="57.75">
      <c r="A13" s="25" t="s">
        <v>64</v>
      </c>
      <c r="B13" s="24" t="s">
        <v>73</v>
      </c>
      <c r="C13" s="67">
        <v>75000</v>
      </c>
      <c r="D13" s="67"/>
      <c r="E13" s="67">
        <f t="shared" si="0"/>
        <v>75000</v>
      </c>
      <c r="F13" s="80"/>
      <c r="H13" s="8"/>
      <c r="I13" s="80"/>
      <c r="J13" s="80"/>
    </row>
    <row r="14" spans="1:10" s="27" customFormat="1" ht="57">
      <c r="A14" s="25" t="s">
        <v>65</v>
      </c>
      <c r="B14" s="28" t="s">
        <v>74</v>
      </c>
      <c r="C14" s="67">
        <v>69000</v>
      </c>
      <c r="D14" s="67"/>
      <c r="E14" s="67">
        <f t="shared" si="0"/>
        <v>69000</v>
      </c>
      <c r="F14" s="80"/>
      <c r="H14" s="8"/>
      <c r="I14" s="80"/>
      <c r="J14" s="80"/>
    </row>
    <row r="15" spans="1:10" s="23" customFormat="1" ht="28.5">
      <c r="A15" s="20" t="s">
        <v>66</v>
      </c>
      <c r="B15" s="29" t="s">
        <v>53</v>
      </c>
      <c r="C15" s="67">
        <v>19000</v>
      </c>
      <c r="D15" s="67"/>
      <c r="E15" s="67">
        <f t="shared" si="0"/>
        <v>19000</v>
      </c>
      <c r="F15" s="80"/>
      <c r="H15" s="8"/>
      <c r="I15" s="80"/>
      <c r="J15" s="80"/>
    </row>
    <row r="16" spans="1:10" ht="45">
      <c r="A16" s="15" t="s">
        <v>12</v>
      </c>
      <c r="B16" s="60" t="s">
        <v>13</v>
      </c>
      <c r="C16" s="17">
        <v>50000</v>
      </c>
      <c r="D16" s="17"/>
      <c r="E16" s="17">
        <f t="shared" si="0"/>
        <v>50000</v>
      </c>
      <c r="F16" s="80"/>
      <c r="H16" s="8"/>
      <c r="I16" s="80"/>
      <c r="J16" s="80"/>
    </row>
    <row r="17" spans="1:10" ht="45">
      <c r="A17" s="13">
        <v>2</v>
      </c>
      <c r="B17" s="68" t="s">
        <v>75</v>
      </c>
      <c r="C17" s="14">
        <f>C18+C19+C20</f>
        <v>515000</v>
      </c>
      <c r="D17" s="14">
        <f>D18+D19+D20</f>
        <v>0</v>
      </c>
      <c r="E17" s="14">
        <f>E18+E19+E20</f>
        <v>515000</v>
      </c>
      <c r="F17" s="80"/>
      <c r="H17" s="8"/>
      <c r="I17" s="80"/>
      <c r="J17" s="80"/>
    </row>
    <row r="18" spans="1:10" ht="15">
      <c r="A18" s="15" t="s">
        <v>15</v>
      </c>
      <c r="B18" s="16" t="s">
        <v>16</v>
      </c>
      <c r="C18" s="61">
        <v>180000</v>
      </c>
      <c r="D18" s="61"/>
      <c r="E18" s="61">
        <f t="shared" si="0"/>
        <v>180000</v>
      </c>
      <c r="F18" s="80"/>
      <c r="H18" s="8"/>
      <c r="I18" s="80"/>
      <c r="J18" s="80"/>
    </row>
    <row r="19" spans="1:10" ht="15">
      <c r="A19" s="15" t="s">
        <v>17</v>
      </c>
      <c r="B19" s="16" t="s">
        <v>18</v>
      </c>
      <c r="C19" s="45">
        <v>185000</v>
      </c>
      <c r="D19" s="45"/>
      <c r="E19" s="45">
        <f t="shared" si="0"/>
        <v>185000</v>
      </c>
      <c r="F19" s="80"/>
      <c r="H19" s="8"/>
      <c r="I19" s="80"/>
      <c r="J19" s="80"/>
    </row>
    <row r="20" spans="1:10" ht="29.25">
      <c r="A20" s="15" t="s">
        <v>58</v>
      </c>
      <c r="B20" s="77" t="s">
        <v>57</v>
      </c>
      <c r="C20" s="61">
        <v>150000</v>
      </c>
      <c r="D20" s="61"/>
      <c r="E20" s="61">
        <f t="shared" si="0"/>
        <v>150000</v>
      </c>
      <c r="F20" s="80"/>
      <c r="H20" s="8"/>
      <c r="I20" s="80"/>
      <c r="J20" s="80"/>
    </row>
    <row r="21" spans="1:10" ht="45">
      <c r="A21" s="13">
        <v>3</v>
      </c>
      <c r="B21" s="68" t="s">
        <v>77</v>
      </c>
      <c r="C21" s="62">
        <f>C22</f>
        <v>80000</v>
      </c>
      <c r="D21" s="62">
        <f>D22</f>
        <v>0</v>
      </c>
      <c r="E21" s="62">
        <f>E22</f>
        <v>80000</v>
      </c>
      <c r="F21" s="80"/>
      <c r="H21" s="8"/>
      <c r="I21" s="80"/>
      <c r="J21" s="80"/>
    </row>
    <row r="22" spans="1:10" ht="15">
      <c r="A22" s="15" t="s">
        <v>19</v>
      </c>
      <c r="B22" s="16" t="s">
        <v>76</v>
      </c>
      <c r="C22" s="61">
        <v>80000</v>
      </c>
      <c r="D22" s="61"/>
      <c r="E22" s="61">
        <f t="shared" si="0"/>
        <v>80000</v>
      </c>
      <c r="F22" s="80"/>
      <c r="H22" s="8"/>
      <c r="I22" s="80"/>
      <c r="J22" s="80"/>
    </row>
    <row r="23" spans="1:10" ht="30">
      <c r="A23" s="30" t="s">
        <v>20</v>
      </c>
      <c r="B23" s="31" t="s">
        <v>21</v>
      </c>
      <c r="C23" s="31">
        <f>C24+C28</f>
        <v>12260000</v>
      </c>
      <c r="D23" s="31">
        <f>D24+D28</f>
        <v>0</v>
      </c>
      <c r="E23" s="31">
        <f>E24+E28</f>
        <v>12260000</v>
      </c>
      <c r="F23" s="80"/>
      <c r="H23" s="8"/>
      <c r="I23" s="80"/>
      <c r="J23" s="80"/>
    </row>
    <row r="24" spans="1:10" ht="15">
      <c r="A24" s="13">
        <v>1</v>
      </c>
      <c r="B24" s="32" t="s">
        <v>22</v>
      </c>
      <c r="C24" s="14">
        <f>C25+C26+C27</f>
        <v>2260000</v>
      </c>
      <c r="D24" s="14">
        <f>D25+D26+D27</f>
        <v>0</v>
      </c>
      <c r="E24" s="14">
        <f>E25+E26+E27</f>
        <v>2260000</v>
      </c>
      <c r="F24" s="80"/>
      <c r="H24" s="8"/>
      <c r="I24" s="80"/>
      <c r="J24" s="80"/>
    </row>
    <row r="25" spans="1:10" ht="15">
      <c r="A25" s="15" t="s">
        <v>8</v>
      </c>
      <c r="B25" s="16" t="s">
        <v>23</v>
      </c>
      <c r="C25" s="61">
        <v>1500000</v>
      </c>
      <c r="D25" s="61"/>
      <c r="E25" s="61">
        <f aca="true" t="shared" si="1" ref="E25:E40">C25+D25</f>
        <v>1500000</v>
      </c>
      <c r="F25" s="80"/>
      <c r="H25" s="8"/>
      <c r="I25" s="80"/>
      <c r="J25" s="80"/>
    </row>
    <row r="26" spans="1:10" ht="15">
      <c r="A26" s="15" t="s">
        <v>10</v>
      </c>
      <c r="B26" s="16" t="s">
        <v>24</v>
      </c>
      <c r="C26" s="61">
        <v>360000</v>
      </c>
      <c r="D26" s="61"/>
      <c r="E26" s="61">
        <f t="shared" si="1"/>
        <v>360000</v>
      </c>
      <c r="F26" s="80"/>
      <c r="H26" s="8"/>
      <c r="I26" s="80"/>
      <c r="J26" s="80"/>
    </row>
    <row r="27" spans="1:10" ht="43.5">
      <c r="A27" s="15" t="s">
        <v>12</v>
      </c>
      <c r="B27" s="16" t="s">
        <v>25</v>
      </c>
      <c r="C27" s="61">
        <v>400000</v>
      </c>
      <c r="D27" s="61"/>
      <c r="E27" s="61">
        <f t="shared" si="1"/>
        <v>400000</v>
      </c>
      <c r="F27" s="80"/>
      <c r="H27" s="8"/>
      <c r="I27" s="80"/>
      <c r="J27" s="80"/>
    </row>
    <row r="28" spans="1:10" ht="15">
      <c r="A28" s="13" t="s">
        <v>26</v>
      </c>
      <c r="B28" s="32" t="s">
        <v>27</v>
      </c>
      <c r="C28" s="33">
        <v>10000000</v>
      </c>
      <c r="D28" s="33"/>
      <c r="E28" s="33">
        <f t="shared" si="1"/>
        <v>10000000</v>
      </c>
      <c r="F28" s="80"/>
      <c r="H28" s="8"/>
      <c r="I28" s="80"/>
      <c r="J28" s="80"/>
    </row>
    <row r="29" spans="1:10" ht="30">
      <c r="A29" s="30" t="s">
        <v>28</v>
      </c>
      <c r="B29" s="31" t="s">
        <v>78</v>
      </c>
      <c r="C29" s="31">
        <f>C30+C31+C32</f>
        <v>14381000</v>
      </c>
      <c r="D29" s="31">
        <f>D30+D31+D32</f>
        <v>0</v>
      </c>
      <c r="E29" s="31">
        <f>E30+E31+E32</f>
        <v>14381000</v>
      </c>
      <c r="F29" s="80"/>
      <c r="H29" s="8"/>
      <c r="I29" s="80"/>
      <c r="J29" s="80"/>
    </row>
    <row r="30" spans="1:10" s="8" customFormat="1" ht="15">
      <c r="A30" s="34">
        <v>1</v>
      </c>
      <c r="B30" s="35" t="s">
        <v>29</v>
      </c>
      <c r="C30" s="41">
        <v>14000000</v>
      </c>
      <c r="D30" s="41"/>
      <c r="E30" s="41">
        <f t="shared" si="1"/>
        <v>14000000</v>
      </c>
      <c r="F30" s="80"/>
      <c r="I30" s="80"/>
      <c r="J30" s="80"/>
    </row>
    <row r="31" spans="1:10" s="8" customFormat="1" ht="30">
      <c r="A31" s="34">
        <v>2</v>
      </c>
      <c r="B31" s="35" t="s">
        <v>100</v>
      </c>
      <c r="C31" s="41">
        <v>281000</v>
      </c>
      <c r="D31" s="41"/>
      <c r="E31" s="41">
        <f t="shared" si="1"/>
        <v>281000</v>
      </c>
      <c r="F31" s="80"/>
      <c r="I31" s="80"/>
      <c r="J31" s="80"/>
    </row>
    <row r="32" spans="1:10" s="8" customFormat="1" ht="30">
      <c r="A32" s="34">
        <v>3</v>
      </c>
      <c r="B32" s="35" t="s">
        <v>30</v>
      </c>
      <c r="C32" s="41">
        <f>C33</f>
        <v>100000</v>
      </c>
      <c r="D32" s="41">
        <f>D33</f>
        <v>0</v>
      </c>
      <c r="E32" s="41">
        <f>E33</f>
        <v>100000</v>
      </c>
      <c r="F32" s="80"/>
      <c r="I32" s="80"/>
      <c r="J32" s="80"/>
    </row>
    <row r="33" spans="1:10" ht="29.25">
      <c r="A33" s="36" t="s">
        <v>19</v>
      </c>
      <c r="B33" s="16" t="s">
        <v>96</v>
      </c>
      <c r="C33" s="61">
        <v>100000</v>
      </c>
      <c r="D33" s="61"/>
      <c r="E33" s="61">
        <f t="shared" si="1"/>
        <v>100000</v>
      </c>
      <c r="F33" s="80"/>
      <c r="H33" s="8"/>
      <c r="I33" s="80"/>
      <c r="J33" s="80"/>
    </row>
    <row r="34" spans="1:10" ht="30">
      <c r="A34" s="37" t="s">
        <v>31</v>
      </c>
      <c r="B34" s="31" t="s">
        <v>79</v>
      </c>
      <c r="C34" s="31">
        <f>C35+C36</f>
        <v>613000</v>
      </c>
      <c r="D34" s="31">
        <f>D35+D36</f>
        <v>0</v>
      </c>
      <c r="E34" s="31">
        <f>E35+E36</f>
        <v>613000</v>
      </c>
      <c r="F34" s="80"/>
      <c r="H34" s="8"/>
      <c r="I34" s="80"/>
      <c r="J34" s="80"/>
    </row>
    <row r="35" spans="1:10" s="38" customFormat="1" ht="15">
      <c r="A35" s="69" t="s">
        <v>95</v>
      </c>
      <c r="B35" s="40" t="s">
        <v>33</v>
      </c>
      <c r="C35" s="41">
        <v>50000</v>
      </c>
      <c r="D35" s="41"/>
      <c r="E35" s="41">
        <f t="shared" si="1"/>
        <v>50000</v>
      </c>
      <c r="F35" s="80"/>
      <c r="H35" s="8"/>
      <c r="I35" s="80"/>
      <c r="J35" s="80"/>
    </row>
    <row r="36" spans="1:10" s="38" customFormat="1" ht="15">
      <c r="A36" s="69" t="s">
        <v>26</v>
      </c>
      <c r="B36" s="40" t="s">
        <v>34</v>
      </c>
      <c r="C36" s="42">
        <f>C37+C38+C39+C40</f>
        <v>563000</v>
      </c>
      <c r="D36" s="42">
        <f>D37+D38+D39+D40</f>
        <v>0</v>
      </c>
      <c r="E36" s="42">
        <f>E37+E38+E39+E40</f>
        <v>563000</v>
      </c>
      <c r="F36" s="80"/>
      <c r="H36" s="8"/>
      <c r="I36" s="80"/>
      <c r="J36" s="80"/>
    </row>
    <row r="37" spans="1:10" s="46" customFormat="1" ht="43.5">
      <c r="A37" s="43" t="s">
        <v>15</v>
      </c>
      <c r="B37" s="44" t="s">
        <v>90</v>
      </c>
      <c r="C37" s="65">
        <v>267000</v>
      </c>
      <c r="D37" s="65"/>
      <c r="E37" s="65">
        <f t="shared" si="1"/>
        <v>267000</v>
      </c>
      <c r="F37" s="80"/>
      <c r="H37" s="8"/>
      <c r="I37" s="80"/>
      <c r="J37" s="80"/>
    </row>
    <row r="38" spans="1:10" s="46" customFormat="1" ht="29.25">
      <c r="A38" s="43" t="s">
        <v>17</v>
      </c>
      <c r="B38" s="44" t="s">
        <v>60</v>
      </c>
      <c r="C38" s="65">
        <v>64000</v>
      </c>
      <c r="D38" s="65"/>
      <c r="E38" s="65">
        <f t="shared" si="1"/>
        <v>64000</v>
      </c>
      <c r="F38" s="80"/>
      <c r="H38" s="8"/>
      <c r="I38" s="80"/>
      <c r="J38" s="80"/>
    </row>
    <row r="39" spans="1:10" s="46" customFormat="1" ht="29.25">
      <c r="A39" s="43" t="s">
        <v>68</v>
      </c>
      <c r="B39" s="44" t="s">
        <v>91</v>
      </c>
      <c r="C39" s="65">
        <v>32000</v>
      </c>
      <c r="D39" s="65"/>
      <c r="E39" s="65">
        <f t="shared" si="1"/>
        <v>32000</v>
      </c>
      <c r="F39" s="80"/>
      <c r="H39" s="8"/>
      <c r="I39" s="80"/>
      <c r="J39" s="80"/>
    </row>
    <row r="40" spans="1:10" s="46" customFormat="1" ht="15">
      <c r="A40" s="43" t="s">
        <v>94</v>
      </c>
      <c r="B40" s="44" t="s">
        <v>59</v>
      </c>
      <c r="C40" s="65">
        <v>200000</v>
      </c>
      <c r="D40" s="65"/>
      <c r="E40" s="65">
        <f t="shared" si="1"/>
        <v>200000</v>
      </c>
      <c r="F40" s="80"/>
      <c r="H40" s="8"/>
      <c r="I40" s="80"/>
      <c r="J40" s="80"/>
    </row>
    <row r="41" spans="1:10" ht="30">
      <c r="A41" s="9" t="s">
        <v>35</v>
      </c>
      <c r="B41" s="10" t="s">
        <v>36</v>
      </c>
      <c r="C41" s="78">
        <f>C42</f>
        <v>42672000</v>
      </c>
      <c r="D41" s="78">
        <f>D42</f>
        <v>21000</v>
      </c>
      <c r="E41" s="78">
        <f>E42</f>
        <v>42693000</v>
      </c>
      <c r="F41" s="80"/>
      <c r="H41" s="8"/>
      <c r="I41" s="80"/>
      <c r="J41" s="80"/>
    </row>
    <row r="42" spans="1:10" ht="15">
      <c r="A42" s="37" t="s">
        <v>37</v>
      </c>
      <c r="B42" s="31" t="s">
        <v>92</v>
      </c>
      <c r="C42" s="31">
        <f>C43+C53+C57+C59+C61</f>
        <v>42672000</v>
      </c>
      <c r="D42" s="31">
        <f>D43+D53+D57+D59+D61</f>
        <v>21000</v>
      </c>
      <c r="E42" s="31">
        <f>E43+E53+E57+E59+E61</f>
        <v>42693000</v>
      </c>
      <c r="F42" s="80"/>
      <c r="H42" s="8"/>
      <c r="I42" s="80"/>
      <c r="J42" s="80"/>
    </row>
    <row r="43" spans="1:10" s="38" customFormat="1" ht="75">
      <c r="A43" s="59" t="s">
        <v>32</v>
      </c>
      <c r="B43" s="40" t="s">
        <v>99</v>
      </c>
      <c r="C43" s="40">
        <f>C44+C45+C46+C47+C48+C49+C50+C51+C52</f>
        <v>734000</v>
      </c>
      <c r="D43" s="40">
        <f>D44+D45+D46+D47+D48+D49+D50+D51+D52</f>
        <v>21000</v>
      </c>
      <c r="E43" s="40">
        <f>E44+E45+E46+E47+E48+E49+E50+E51+E52</f>
        <v>755000</v>
      </c>
      <c r="F43" s="80"/>
      <c r="H43" s="8"/>
      <c r="I43" s="80"/>
      <c r="J43" s="80"/>
    </row>
    <row r="44" spans="1:10" s="39" customFormat="1" ht="29.25">
      <c r="A44" s="36" t="s">
        <v>93</v>
      </c>
      <c r="B44" s="47" t="s">
        <v>84</v>
      </c>
      <c r="C44" s="22">
        <v>81000</v>
      </c>
      <c r="D44" s="22">
        <v>16000</v>
      </c>
      <c r="E44" s="22">
        <f aca="true" t="shared" si="2" ref="E44:E64">C44+D44</f>
        <v>97000</v>
      </c>
      <c r="F44" s="80"/>
      <c r="H44" s="8"/>
      <c r="I44" s="80"/>
      <c r="J44" s="80"/>
    </row>
    <row r="45" spans="1:10" s="49" customFormat="1" ht="29.25">
      <c r="A45" s="36">
        <v>1.2</v>
      </c>
      <c r="B45" s="48" t="s">
        <v>55</v>
      </c>
      <c r="C45" s="22">
        <v>66000</v>
      </c>
      <c r="D45" s="22"/>
      <c r="E45" s="22">
        <f t="shared" si="2"/>
        <v>66000</v>
      </c>
      <c r="F45" s="80"/>
      <c r="H45" s="8"/>
      <c r="I45" s="80"/>
      <c r="J45" s="80"/>
    </row>
    <row r="46" spans="1:10" s="49" customFormat="1" ht="29.25">
      <c r="A46" s="36" t="s">
        <v>12</v>
      </c>
      <c r="B46" s="48" t="s">
        <v>40</v>
      </c>
      <c r="C46" s="22">
        <v>123000</v>
      </c>
      <c r="D46" s="22"/>
      <c r="E46" s="22">
        <f t="shared" si="2"/>
        <v>123000</v>
      </c>
      <c r="F46" s="80"/>
      <c r="H46" s="8"/>
      <c r="I46" s="80"/>
      <c r="J46" s="80"/>
    </row>
    <row r="47" spans="1:10" s="49" customFormat="1" ht="43.5">
      <c r="A47" s="36" t="s">
        <v>14</v>
      </c>
      <c r="B47" s="48" t="s">
        <v>42</v>
      </c>
      <c r="C47" s="22">
        <v>120000</v>
      </c>
      <c r="D47" s="22"/>
      <c r="E47" s="22">
        <f t="shared" si="2"/>
        <v>120000</v>
      </c>
      <c r="F47" s="80"/>
      <c r="H47" s="8"/>
      <c r="I47" s="80"/>
      <c r="J47" s="80"/>
    </row>
    <row r="48" spans="1:10" s="49" customFormat="1" ht="43.5">
      <c r="A48" s="36" t="s">
        <v>38</v>
      </c>
      <c r="B48" s="48" t="s">
        <v>80</v>
      </c>
      <c r="C48" s="22">
        <v>64000</v>
      </c>
      <c r="D48" s="22"/>
      <c r="E48" s="22">
        <f t="shared" si="2"/>
        <v>64000</v>
      </c>
      <c r="F48" s="80"/>
      <c r="H48" s="8"/>
      <c r="I48" s="80"/>
      <c r="J48" s="80"/>
    </row>
    <row r="49" spans="1:10" s="49" customFormat="1" ht="43.5">
      <c r="A49" s="36" t="s">
        <v>39</v>
      </c>
      <c r="B49" s="48" t="s">
        <v>44</v>
      </c>
      <c r="C49" s="22">
        <v>66000</v>
      </c>
      <c r="D49" s="22"/>
      <c r="E49" s="22">
        <f t="shared" si="2"/>
        <v>66000</v>
      </c>
      <c r="F49" s="80"/>
      <c r="H49" s="8"/>
      <c r="I49" s="80"/>
      <c r="J49" s="80"/>
    </row>
    <row r="50" spans="1:10" s="49" customFormat="1" ht="43.5">
      <c r="A50" s="36" t="s">
        <v>41</v>
      </c>
      <c r="B50" s="50" t="s">
        <v>97</v>
      </c>
      <c r="C50" s="22">
        <v>60000</v>
      </c>
      <c r="D50" s="22">
        <v>5000</v>
      </c>
      <c r="E50" s="22">
        <f t="shared" si="2"/>
        <v>65000</v>
      </c>
      <c r="F50" s="80"/>
      <c r="H50" s="8"/>
      <c r="I50" s="80"/>
      <c r="J50" s="80"/>
    </row>
    <row r="51" spans="1:10" s="49" customFormat="1" ht="15">
      <c r="A51" s="36" t="s">
        <v>43</v>
      </c>
      <c r="B51" s="50" t="s">
        <v>49</v>
      </c>
      <c r="C51" s="22">
        <v>64000</v>
      </c>
      <c r="D51" s="22"/>
      <c r="E51" s="22">
        <f t="shared" si="2"/>
        <v>64000</v>
      </c>
      <c r="F51" s="80"/>
      <c r="H51" s="8"/>
      <c r="I51" s="80"/>
      <c r="J51" s="80"/>
    </row>
    <row r="52" spans="1:10" s="49" customFormat="1" ht="43.5">
      <c r="A52" s="36" t="s">
        <v>98</v>
      </c>
      <c r="B52" s="50" t="s">
        <v>101</v>
      </c>
      <c r="C52" s="22">
        <v>90000</v>
      </c>
      <c r="D52" s="22"/>
      <c r="E52" s="22">
        <f t="shared" si="2"/>
        <v>90000</v>
      </c>
      <c r="F52" s="80"/>
      <c r="H52" s="8"/>
      <c r="I52" s="80"/>
      <c r="J52" s="80"/>
    </row>
    <row r="53" spans="1:10" s="53" customFormat="1" ht="15">
      <c r="A53" s="51" t="s">
        <v>45</v>
      </c>
      <c r="B53" s="52" t="s">
        <v>61</v>
      </c>
      <c r="C53" s="14">
        <f>C54+C55+C56</f>
        <v>8150000</v>
      </c>
      <c r="D53" s="14">
        <f>D54+D55+D56</f>
        <v>0</v>
      </c>
      <c r="E53" s="14">
        <f>E54+E55+E56</f>
        <v>8150000</v>
      </c>
      <c r="F53" s="80"/>
      <c r="H53" s="8"/>
      <c r="I53" s="80"/>
      <c r="J53" s="80"/>
    </row>
    <row r="54" spans="1:10" s="49" customFormat="1" ht="28.5">
      <c r="A54" s="36" t="s">
        <v>15</v>
      </c>
      <c r="B54" s="54" t="s">
        <v>85</v>
      </c>
      <c r="C54" s="61">
        <v>1881000</v>
      </c>
      <c r="D54" s="61"/>
      <c r="E54" s="61">
        <f t="shared" si="2"/>
        <v>1881000</v>
      </c>
      <c r="F54" s="80"/>
      <c r="H54" s="8"/>
      <c r="I54" s="80"/>
      <c r="J54" s="80"/>
    </row>
    <row r="55" spans="1:10" s="49" customFormat="1" ht="42.75">
      <c r="A55" s="36" t="s">
        <v>17</v>
      </c>
      <c r="B55" s="54" t="s">
        <v>86</v>
      </c>
      <c r="C55" s="61">
        <v>2360000</v>
      </c>
      <c r="D55" s="61"/>
      <c r="E55" s="61">
        <f t="shared" si="2"/>
        <v>2360000</v>
      </c>
      <c r="F55" s="80"/>
      <c r="H55" s="8"/>
      <c r="I55" s="80"/>
      <c r="J55" s="80"/>
    </row>
    <row r="56" spans="1:10" s="49" customFormat="1" ht="42.75">
      <c r="A56" s="36" t="s">
        <v>68</v>
      </c>
      <c r="B56" s="54" t="s">
        <v>87</v>
      </c>
      <c r="C56" s="61">
        <v>3909000</v>
      </c>
      <c r="D56" s="61"/>
      <c r="E56" s="61">
        <f t="shared" si="2"/>
        <v>3909000</v>
      </c>
      <c r="F56" s="80"/>
      <c r="H56" s="8"/>
      <c r="I56" s="80"/>
      <c r="J56" s="80"/>
    </row>
    <row r="57" spans="1:10" ht="30">
      <c r="A57" s="13" t="s">
        <v>46</v>
      </c>
      <c r="B57" s="68" t="s">
        <v>81</v>
      </c>
      <c r="C57" s="14">
        <f>C58</f>
        <v>200000</v>
      </c>
      <c r="D57" s="14">
        <f>D58</f>
        <v>0</v>
      </c>
      <c r="E57" s="14">
        <f>E58</f>
        <v>200000</v>
      </c>
      <c r="F57" s="80"/>
      <c r="H57" s="8"/>
      <c r="I57" s="80"/>
      <c r="J57" s="80"/>
    </row>
    <row r="58" spans="1:10" ht="28.5">
      <c r="A58" s="36" t="s">
        <v>19</v>
      </c>
      <c r="B58" s="55" t="s">
        <v>81</v>
      </c>
      <c r="C58" s="65">
        <v>200000</v>
      </c>
      <c r="D58" s="65"/>
      <c r="E58" s="65">
        <f t="shared" si="2"/>
        <v>200000</v>
      </c>
      <c r="F58" s="80"/>
      <c r="H58" s="8"/>
      <c r="I58" s="80"/>
      <c r="J58" s="80"/>
    </row>
    <row r="59" spans="1:10" ht="15">
      <c r="A59" s="13" t="s">
        <v>47</v>
      </c>
      <c r="B59" s="32" t="s">
        <v>54</v>
      </c>
      <c r="C59" s="14">
        <f>C60</f>
        <v>475000</v>
      </c>
      <c r="D59" s="14">
        <f>D60</f>
        <v>0</v>
      </c>
      <c r="E59" s="14">
        <f>E60</f>
        <v>475000</v>
      </c>
      <c r="F59" s="80"/>
      <c r="H59" s="8"/>
      <c r="I59" s="80"/>
      <c r="J59" s="80"/>
    </row>
    <row r="60" spans="1:10" ht="28.5">
      <c r="A60" s="36" t="s">
        <v>67</v>
      </c>
      <c r="B60" s="55" t="s">
        <v>48</v>
      </c>
      <c r="C60" s="26">
        <v>475000</v>
      </c>
      <c r="D60" s="26"/>
      <c r="E60" s="26">
        <f t="shared" si="2"/>
        <v>475000</v>
      </c>
      <c r="F60" s="80"/>
      <c r="H60" s="8"/>
      <c r="I60" s="80"/>
      <c r="J60" s="80"/>
    </row>
    <row r="61" spans="1:10" ht="30">
      <c r="A61" s="79">
        <v>5</v>
      </c>
      <c r="B61" s="56" t="s">
        <v>82</v>
      </c>
      <c r="C61" s="57">
        <f>SUM(C62:C64)</f>
        <v>33113000</v>
      </c>
      <c r="D61" s="57">
        <f>SUM(D62:D64)</f>
        <v>0</v>
      </c>
      <c r="E61" s="57">
        <f>SUM(E62:E64)</f>
        <v>33113000</v>
      </c>
      <c r="F61" s="80"/>
      <c r="H61" s="8"/>
      <c r="I61" s="80"/>
      <c r="J61" s="80"/>
    </row>
    <row r="62" spans="1:10" s="58" customFormat="1" ht="43.5">
      <c r="A62" s="63" t="s">
        <v>69</v>
      </c>
      <c r="B62" s="64" t="s">
        <v>50</v>
      </c>
      <c r="C62" s="61">
        <v>2065000</v>
      </c>
      <c r="D62" s="61"/>
      <c r="E62" s="61">
        <f t="shared" si="2"/>
        <v>2065000</v>
      </c>
      <c r="F62" s="80"/>
      <c r="H62" s="8"/>
      <c r="I62" s="80"/>
      <c r="J62" s="80"/>
    </row>
    <row r="63" spans="1:10" s="58" customFormat="1" ht="29.25">
      <c r="A63" s="63" t="s">
        <v>70</v>
      </c>
      <c r="B63" s="64" t="s">
        <v>51</v>
      </c>
      <c r="C63" s="61">
        <v>5518000</v>
      </c>
      <c r="D63" s="61"/>
      <c r="E63" s="61">
        <f t="shared" si="2"/>
        <v>5518000</v>
      </c>
      <c r="F63" s="80"/>
      <c r="H63" s="8"/>
      <c r="I63" s="80"/>
      <c r="J63" s="80"/>
    </row>
    <row r="64" spans="1:10" s="58" customFormat="1" ht="43.5">
      <c r="A64" s="63" t="s">
        <v>71</v>
      </c>
      <c r="B64" s="64" t="s">
        <v>83</v>
      </c>
      <c r="C64" s="61">
        <v>25530000</v>
      </c>
      <c r="D64" s="61"/>
      <c r="E64" s="61">
        <f t="shared" si="2"/>
        <v>25530000</v>
      </c>
      <c r="F64" s="80"/>
      <c r="H64" s="8"/>
      <c r="I64" s="80"/>
      <c r="J64" s="80"/>
    </row>
    <row r="67" s="39" customFormat="1" ht="14.25"/>
    <row r="68" s="39" customFormat="1" ht="14.25"/>
  </sheetData>
  <sheetProtection/>
  <autoFilter ref="A4:N4"/>
  <mergeCells count="1">
    <mergeCell ref="A1:E1"/>
  </mergeCells>
  <printOptions/>
  <pageMargins left="0.5905511811023623" right="0.15748031496062992" top="0.8267716535433072" bottom="0.35433070866141736" header="0.11811023622047245" footer="0"/>
  <pageSetup horizontalDpi="600" verticalDpi="600" orientation="portrait" paperSize="9" scale="95" r:id="rId1"/>
  <headerFooter>
    <oddHeader>&amp;LROMÂNIA
JUDEȚUL MUREȘ
CONSILIUL JUDEȚEAN&amp;RAnexa 10/a la HCJM   nr.       /26.04.2018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2018-04-17T06:12:03Z</cp:lastPrinted>
  <dcterms:created xsi:type="dcterms:W3CDTF">2017-08-17T06:54:33Z</dcterms:created>
  <dcterms:modified xsi:type="dcterms:W3CDTF">2018-04-18T05:20:55Z</dcterms:modified>
  <cp:category/>
  <cp:version/>
  <cp:contentType/>
  <cp:contentStatus/>
</cp:coreProperties>
</file>