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'!$A$3:$E$3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<sst xmlns="http://schemas.openxmlformats.org/spreadsheetml/2006/main" count="188" uniqueCount="154">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</sst>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3"/>
  <sheetViews>
    <sheetView tabSelected="1" workbookViewId="0" topLeftCell="A1">
      <selection activeCell="I5" sqref="I5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4" t="s">
        <v>131</v>
      </c>
      <c r="B1" s="54"/>
      <c r="C1" s="54"/>
      <c r="D1" s="55"/>
      <c r="E1" s="55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5" s="31" customFormat="1" ht="15">
      <c r="A4" s="22" t="s">
        <v>3</v>
      </c>
      <c r="B4" s="23" t="s">
        <v>4</v>
      </c>
      <c r="C4" s="2">
        <f>C5+C62</f>
        <v>101137000</v>
      </c>
      <c r="D4" s="2">
        <f>D5+D62</f>
        <v>1392000</v>
      </c>
      <c r="E4" s="2">
        <f>E5+E62</f>
        <v>102529000</v>
      </c>
    </row>
    <row r="5" spans="1:5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892000</v>
      </c>
      <c r="E5" s="3">
        <f>E6+E22+E29+E34</f>
        <v>49979000</v>
      </c>
    </row>
    <row r="6" spans="1:5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</row>
    <row r="7" spans="1:5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</row>
    <row r="8" spans="1:5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</row>
    <row r="9" spans="1:5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</row>
    <row r="10" spans="1:5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</row>
    <row r="11" spans="1:5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</row>
    <row r="12" spans="1:5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</row>
    <row r="13" spans="1:5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</row>
    <row r="14" spans="1:5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</row>
    <row r="15" spans="1:5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</row>
    <row r="16" spans="1:5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</row>
    <row r="17" spans="1:5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</row>
    <row r="18" spans="1:5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</row>
    <row r="19" spans="1:5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</row>
    <row r="20" spans="1:5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</row>
    <row r="21" spans="1:5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</row>
    <row r="22" spans="1:5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580000</v>
      </c>
      <c r="E22" s="10">
        <f>E23+E28</f>
        <v>10980000</v>
      </c>
    </row>
    <row r="23" spans="1:5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580000</v>
      </c>
      <c r="E23" s="8">
        <f>E24+E25+E26+E27</f>
        <v>3230000</v>
      </c>
    </row>
    <row r="24" spans="1:5" ht="14.25">
      <c r="A24" s="15" t="s">
        <v>9</v>
      </c>
      <c r="B24" s="38" t="s">
        <v>24</v>
      </c>
      <c r="C24" s="7">
        <v>920000</v>
      </c>
      <c r="D24" s="7">
        <v>580000</v>
      </c>
      <c r="E24" s="7">
        <f>C24+D24</f>
        <v>1500000</v>
      </c>
    </row>
    <row r="25" spans="1:5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</row>
    <row r="26" spans="1:5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</row>
    <row r="27" spans="1:5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</row>
    <row r="28" spans="1:5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</row>
    <row r="29" spans="1:5" s="31" customFormat="1" ht="30">
      <c r="A29" s="28" t="s">
        <v>28</v>
      </c>
      <c r="B29" s="39" t="s">
        <v>29</v>
      </c>
      <c r="C29" s="10">
        <f>C30+C31+C32</f>
        <v>14679000</v>
      </c>
      <c r="D29" s="10">
        <f>D30+D31+D32</f>
        <v>0</v>
      </c>
      <c r="E29" s="10">
        <f>E30+E31+E32</f>
        <v>14679000</v>
      </c>
    </row>
    <row r="30" spans="1:5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</row>
    <row r="31" spans="1:5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</row>
    <row r="32" spans="1:5" s="31" customFormat="1" ht="30">
      <c r="A32" s="16">
        <v>3</v>
      </c>
      <c r="B32" s="41" t="s">
        <v>32</v>
      </c>
      <c r="C32" s="49">
        <f>SUM(C33)</f>
        <v>308500</v>
      </c>
      <c r="D32" s="49">
        <f>SUM(D33)</f>
        <v>0</v>
      </c>
      <c r="E32" s="49">
        <f>SUM(E33)</f>
        <v>308500</v>
      </c>
    </row>
    <row r="33" spans="1:5" ht="28.5">
      <c r="A33" s="15" t="s">
        <v>20</v>
      </c>
      <c r="B33" s="38" t="s">
        <v>96</v>
      </c>
      <c r="C33" s="7">
        <v>308500</v>
      </c>
      <c r="D33" s="7"/>
      <c r="E33" s="7">
        <f>C33+D33</f>
        <v>308500</v>
      </c>
    </row>
    <row r="34" spans="1:5" s="31" customFormat="1" ht="15">
      <c r="A34" s="11" t="s">
        <v>33</v>
      </c>
      <c r="B34" s="39" t="s">
        <v>97</v>
      </c>
      <c r="C34" s="10">
        <f>C35+C56</f>
        <v>22370000</v>
      </c>
      <c r="D34" s="10">
        <f>D35+D56</f>
        <v>312000</v>
      </c>
      <c r="E34" s="10">
        <f>E35+E56</f>
        <v>22682000</v>
      </c>
    </row>
    <row r="35" spans="1:5" s="31" customFormat="1" ht="15">
      <c r="A35" s="16" t="s">
        <v>34</v>
      </c>
      <c r="B35" s="42" t="s">
        <v>98</v>
      </c>
      <c r="C35" s="12">
        <f>C36+C37+C38+C39+C40+C41+C42+C43+C44+C45+C46+C47+C48+C49+C50+C51</f>
        <v>4220000</v>
      </c>
      <c r="D35" s="12">
        <f>D36+D37+D38+D39+D40+D41+D42+D43+D44+D45+D46+D47+D48+D49+D50+D51</f>
        <v>312000</v>
      </c>
      <c r="E35" s="12">
        <f>E36+E37+E38+E39+E40+E41+E42+E43+E44+E45+E46+E47+E48+E49+E50+E51</f>
        <v>4532000</v>
      </c>
    </row>
    <row r="36" spans="1:5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</row>
    <row r="37" spans="1:5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</row>
    <row r="38" spans="1:5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</row>
    <row r="39" spans="1:5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</row>
    <row r="40" spans="1:5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</row>
    <row r="41" spans="1:5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</row>
    <row r="42" spans="1:5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</row>
    <row r="43" spans="1:5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</row>
    <row r="44" spans="1:5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</row>
    <row r="45" spans="1:5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</row>
    <row r="46" spans="1:5" ht="28.5">
      <c r="A46" s="15" t="s">
        <v>82</v>
      </c>
      <c r="B46" s="38" t="s">
        <v>144</v>
      </c>
      <c r="C46" s="7">
        <v>75000</v>
      </c>
      <c r="D46" s="7"/>
      <c r="E46" s="7">
        <f t="shared" si="1"/>
        <v>75000</v>
      </c>
    </row>
    <row r="47" spans="1:5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</row>
    <row r="48" spans="1:5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</row>
    <row r="49" spans="1:5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</row>
    <row r="50" spans="1:5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</row>
    <row r="51" spans="1:5" ht="28.5">
      <c r="A51" s="56" t="s">
        <v>145</v>
      </c>
      <c r="B51" s="51" t="s">
        <v>149</v>
      </c>
      <c r="C51" s="59"/>
      <c r="D51" s="59">
        <v>312000</v>
      </c>
      <c r="E51" s="59">
        <f>SUM(D51)</f>
        <v>312000</v>
      </c>
    </row>
    <row r="52" spans="1:5" ht="28.5">
      <c r="A52" s="57"/>
      <c r="B52" s="52" t="s">
        <v>150</v>
      </c>
      <c r="C52" s="60"/>
      <c r="D52" s="60"/>
      <c r="E52" s="60"/>
    </row>
    <row r="53" spans="1:5" ht="28.5">
      <c r="A53" s="57"/>
      <c r="B53" s="52" t="s">
        <v>151</v>
      </c>
      <c r="C53" s="60"/>
      <c r="D53" s="60"/>
      <c r="E53" s="60"/>
    </row>
    <row r="54" spans="1:5" ht="14.25">
      <c r="A54" s="57"/>
      <c r="B54" s="52" t="s">
        <v>152</v>
      </c>
      <c r="C54" s="60"/>
      <c r="D54" s="60"/>
      <c r="E54" s="60"/>
    </row>
    <row r="55" spans="1:5" ht="14.25">
      <c r="A55" s="58"/>
      <c r="B55" s="53" t="s">
        <v>153</v>
      </c>
      <c r="C55" s="61"/>
      <c r="D55" s="61"/>
      <c r="E55" s="61"/>
    </row>
    <row r="56" spans="1:5" s="31" customFormat="1" ht="15">
      <c r="A56" s="16" t="s">
        <v>26</v>
      </c>
      <c r="B56" s="42" t="s">
        <v>61</v>
      </c>
      <c r="C56" s="12">
        <f>SUM(C57:C61)</f>
        <v>18150000</v>
      </c>
      <c r="D56" s="12">
        <f>SUM(D57:D61)</f>
        <v>0</v>
      </c>
      <c r="E56" s="12">
        <f>SUM(E57:E61)</f>
        <v>18150000</v>
      </c>
    </row>
    <row r="57" spans="1:5" ht="28.5">
      <c r="A57" s="15" t="s">
        <v>15</v>
      </c>
      <c r="B57" s="38" t="s">
        <v>62</v>
      </c>
      <c r="C57" s="7">
        <v>2610000</v>
      </c>
      <c r="D57" s="7"/>
      <c r="E57" s="7">
        <f>C57+D57</f>
        <v>2610000</v>
      </c>
    </row>
    <row r="58" spans="1:5" ht="28.5">
      <c r="A58" s="15" t="s">
        <v>17</v>
      </c>
      <c r="B58" s="38" t="s">
        <v>65</v>
      </c>
      <c r="C58" s="50">
        <v>5390000</v>
      </c>
      <c r="D58" s="50"/>
      <c r="E58" s="50">
        <f>C58+D58</f>
        <v>5390000</v>
      </c>
    </row>
    <row r="59" spans="1:5" ht="28.5">
      <c r="A59" s="15" t="s">
        <v>36</v>
      </c>
      <c r="B59" s="38" t="s">
        <v>67</v>
      </c>
      <c r="C59" s="7">
        <v>5000000</v>
      </c>
      <c r="D59" s="7"/>
      <c r="E59" s="7">
        <f>C59+D59</f>
        <v>5000000</v>
      </c>
    </row>
    <row r="60" spans="1:5" ht="28.5">
      <c r="A60" s="15" t="s">
        <v>108</v>
      </c>
      <c r="B60" s="38" t="s">
        <v>109</v>
      </c>
      <c r="C60" s="7">
        <v>5000000</v>
      </c>
      <c r="D60" s="7"/>
      <c r="E60" s="7">
        <f>C60+D60</f>
        <v>5000000</v>
      </c>
    </row>
    <row r="61" spans="1:5" ht="14.25">
      <c r="A61" s="15" t="s">
        <v>110</v>
      </c>
      <c r="B61" s="38" t="s">
        <v>69</v>
      </c>
      <c r="C61" s="7">
        <v>150000</v>
      </c>
      <c r="D61" s="7"/>
      <c r="E61" s="7">
        <f>C61+D61</f>
        <v>150000</v>
      </c>
    </row>
    <row r="62" spans="1:5" s="31" customFormat="1" ht="30">
      <c r="A62" s="24" t="s">
        <v>37</v>
      </c>
      <c r="B62" s="25" t="s">
        <v>138</v>
      </c>
      <c r="C62" s="13">
        <f>C63</f>
        <v>52050000</v>
      </c>
      <c r="D62" s="13">
        <f>D63</f>
        <v>500000</v>
      </c>
      <c r="E62" s="13">
        <f>E63</f>
        <v>52550000</v>
      </c>
    </row>
    <row r="63" spans="1:5" s="31" customFormat="1" ht="15">
      <c r="A63" s="11" t="s">
        <v>38</v>
      </c>
      <c r="B63" s="39" t="s">
        <v>140</v>
      </c>
      <c r="C63" s="10">
        <f>C64+C82+C86+C88+C93+C96</f>
        <v>52050000</v>
      </c>
      <c r="D63" s="10">
        <f>D64+D82+D86+D88+D93+D96</f>
        <v>500000</v>
      </c>
      <c r="E63" s="10">
        <f>E64+E82+E86+E88+E93+E96</f>
        <v>52550000</v>
      </c>
    </row>
    <row r="64" spans="1:5" s="31" customFormat="1" ht="60">
      <c r="A64" s="29" t="s">
        <v>34</v>
      </c>
      <c r="B64" s="43" t="s">
        <v>89</v>
      </c>
      <c r="C64" s="8">
        <f>SUM(C65:C81)</f>
        <v>1703000</v>
      </c>
      <c r="D64" s="8">
        <f>SUM(D65:D81)</f>
        <v>500000</v>
      </c>
      <c r="E64" s="8">
        <f>SUM(E65:E81)</f>
        <v>2203000</v>
      </c>
    </row>
    <row r="65" spans="1:5" ht="28.5">
      <c r="A65" s="15" t="s">
        <v>9</v>
      </c>
      <c r="B65" s="44" t="s">
        <v>111</v>
      </c>
      <c r="C65" s="7">
        <v>150000</v>
      </c>
      <c r="D65" s="7"/>
      <c r="E65" s="7">
        <f aca="true" t="shared" si="2" ref="E65:E81">C65+D65</f>
        <v>150000</v>
      </c>
    </row>
    <row r="66" spans="1:5" ht="28.5">
      <c r="A66" s="15" t="s">
        <v>11</v>
      </c>
      <c r="B66" s="44" t="s">
        <v>39</v>
      </c>
      <c r="C66" s="7">
        <v>182000</v>
      </c>
      <c r="D66" s="7"/>
      <c r="E66" s="7">
        <f t="shared" si="2"/>
        <v>182000</v>
      </c>
    </row>
    <row r="67" spans="1:5" ht="42.75">
      <c r="A67" s="15" t="s">
        <v>13</v>
      </c>
      <c r="B67" s="44" t="s">
        <v>46</v>
      </c>
      <c r="C67" s="7">
        <v>250000</v>
      </c>
      <c r="D67" s="7"/>
      <c r="E67" s="7">
        <f t="shared" si="2"/>
        <v>250000</v>
      </c>
    </row>
    <row r="68" spans="1:5" ht="14.25">
      <c r="A68" s="15" t="s">
        <v>40</v>
      </c>
      <c r="B68" s="44" t="s">
        <v>75</v>
      </c>
      <c r="C68" s="7">
        <v>50000</v>
      </c>
      <c r="D68" s="7"/>
      <c r="E68" s="7">
        <f t="shared" si="2"/>
        <v>50000</v>
      </c>
    </row>
    <row r="69" spans="1:5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</row>
    <row r="70" spans="1:5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</row>
    <row r="71" spans="1:5" ht="28.5">
      <c r="A71" s="15" t="s">
        <v>43</v>
      </c>
      <c r="B71" s="44" t="s">
        <v>79</v>
      </c>
      <c r="C71" s="7">
        <v>75000</v>
      </c>
      <c r="D71" s="7"/>
      <c r="E71" s="7">
        <f t="shared" si="2"/>
        <v>75000</v>
      </c>
    </row>
    <row r="72" spans="1:5" ht="28.5">
      <c r="A72" s="15" t="s">
        <v>44</v>
      </c>
      <c r="B72" s="44" t="s">
        <v>112</v>
      </c>
      <c r="C72" s="7">
        <v>41000</v>
      </c>
      <c r="D72" s="7"/>
      <c r="E72" s="7">
        <f t="shared" si="2"/>
        <v>41000</v>
      </c>
    </row>
    <row r="73" spans="1:5" ht="28.5">
      <c r="A73" s="15" t="s">
        <v>45</v>
      </c>
      <c r="B73" s="44" t="s">
        <v>80</v>
      </c>
      <c r="C73" s="7">
        <v>160000</v>
      </c>
      <c r="D73" s="7"/>
      <c r="E73" s="7">
        <f t="shared" si="2"/>
        <v>160000</v>
      </c>
    </row>
    <row r="74" spans="1:5" ht="14.25">
      <c r="A74" s="15" t="s">
        <v>81</v>
      </c>
      <c r="B74" s="44" t="s">
        <v>77</v>
      </c>
      <c r="C74" s="7">
        <v>85000</v>
      </c>
      <c r="D74" s="7"/>
      <c r="E74" s="7">
        <f t="shared" si="2"/>
        <v>85000</v>
      </c>
    </row>
    <row r="75" spans="1:5" ht="14.25">
      <c r="A75" s="15" t="s">
        <v>82</v>
      </c>
      <c r="B75" s="44" t="s">
        <v>78</v>
      </c>
      <c r="C75" s="7">
        <v>120000</v>
      </c>
      <c r="D75" s="7"/>
      <c r="E75" s="7">
        <f t="shared" si="2"/>
        <v>120000</v>
      </c>
    </row>
    <row r="76" spans="1:5" ht="28.5">
      <c r="A76" s="15" t="s">
        <v>83</v>
      </c>
      <c r="B76" s="44" t="s">
        <v>113</v>
      </c>
      <c r="C76" s="7">
        <v>40000</v>
      </c>
      <c r="D76" s="7"/>
      <c r="E76" s="7">
        <f t="shared" si="2"/>
        <v>40000</v>
      </c>
    </row>
    <row r="77" spans="1:5" ht="28.5">
      <c r="A77" s="15" t="s">
        <v>84</v>
      </c>
      <c r="B77" s="44" t="s">
        <v>115</v>
      </c>
      <c r="C77" s="7">
        <v>70000</v>
      </c>
      <c r="D77" s="7"/>
      <c r="E77" s="7">
        <f t="shared" si="2"/>
        <v>70000</v>
      </c>
    </row>
    <row r="78" spans="1:5" ht="28.5">
      <c r="A78" s="15" t="s">
        <v>107</v>
      </c>
      <c r="B78" s="44" t="s">
        <v>116</v>
      </c>
      <c r="C78" s="7">
        <v>90000</v>
      </c>
      <c r="D78" s="7"/>
      <c r="E78" s="7">
        <f t="shared" si="2"/>
        <v>90000</v>
      </c>
    </row>
    <row r="79" spans="1:5" ht="28.5">
      <c r="A79" s="15" t="s">
        <v>114</v>
      </c>
      <c r="B79" s="44" t="s">
        <v>117</v>
      </c>
      <c r="C79" s="7">
        <v>200000</v>
      </c>
      <c r="D79" s="7"/>
      <c r="E79" s="7">
        <f t="shared" si="2"/>
        <v>200000</v>
      </c>
    </row>
    <row r="80" spans="1:5" ht="28.5">
      <c r="A80" s="15" t="s">
        <v>145</v>
      </c>
      <c r="B80" s="44" t="s">
        <v>148</v>
      </c>
      <c r="C80" s="7"/>
      <c r="D80" s="7">
        <v>50000</v>
      </c>
      <c r="E80" s="7">
        <f t="shared" si="2"/>
        <v>50000</v>
      </c>
    </row>
    <row r="81" spans="1:5" ht="42.75">
      <c r="A81" s="15" t="s">
        <v>146</v>
      </c>
      <c r="B81" s="44" t="s">
        <v>147</v>
      </c>
      <c r="C81" s="7"/>
      <c r="D81" s="7">
        <v>450000</v>
      </c>
      <c r="E81" s="7">
        <f t="shared" si="2"/>
        <v>450000</v>
      </c>
    </row>
    <row r="82" spans="1:5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</row>
    <row r="83" spans="1:5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</row>
    <row r="84" spans="1:5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</row>
    <row r="85" spans="1:5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</row>
    <row r="86" spans="1:5" s="31" customFormat="1" ht="15">
      <c r="A86" s="29" t="s">
        <v>132</v>
      </c>
      <c r="B86" s="40" t="s">
        <v>86</v>
      </c>
      <c r="C86" s="8">
        <f>SUM(C87)</f>
        <v>539000</v>
      </c>
      <c r="D86" s="8">
        <f>SUM(D87)</f>
        <v>0</v>
      </c>
      <c r="E86" s="8">
        <f>SUM(E87)</f>
        <v>539000</v>
      </c>
    </row>
    <row r="87" spans="1:5" ht="14.25">
      <c r="A87" s="15" t="s">
        <v>20</v>
      </c>
      <c r="B87" s="44" t="s">
        <v>51</v>
      </c>
      <c r="C87" s="7">
        <v>539000</v>
      </c>
      <c r="D87" s="7"/>
      <c r="E87" s="7">
        <f>C87+D87</f>
        <v>539000</v>
      </c>
    </row>
    <row r="88" spans="1:5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</row>
    <row r="89" spans="1:5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</row>
    <row r="90" spans="1:5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</row>
    <row r="91" spans="1:5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</row>
    <row r="92" spans="1:5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</row>
    <row r="93" spans="1:5" s="31" customFormat="1" ht="15">
      <c r="A93" s="29" t="s">
        <v>122</v>
      </c>
      <c r="B93" s="40" t="s">
        <v>57</v>
      </c>
      <c r="C93" s="8">
        <f>SUM(C94:C95)</f>
        <v>6311000</v>
      </c>
      <c r="D93" s="8">
        <f>SUM(D94:D95)</f>
        <v>0</v>
      </c>
      <c r="E93" s="8">
        <f>SUM(E94:E95)</f>
        <v>6311000</v>
      </c>
    </row>
    <row r="94" spans="1:5" ht="42.75">
      <c r="A94" s="15" t="s">
        <v>52</v>
      </c>
      <c r="B94" s="44" t="s">
        <v>128</v>
      </c>
      <c r="C94" s="7">
        <v>3811000</v>
      </c>
      <c r="D94" s="7"/>
      <c r="E94" s="7">
        <f>C94+D94</f>
        <v>3811000</v>
      </c>
    </row>
    <row r="95" spans="1:5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</row>
    <row r="96" spans="1:5" s="31" customFormat="1" ht="15">
      <c r="A96" s="29" t="s">
        <v>136</v>
      </c>
      <c r="B96" s="40" t="s">
        <v>125</v>
      </c>
      <c r="C96" s="8">
        <f>SUM(C97:C99)</f>
        <v>5423000</v>
      </c>
      <c r="D96" s="8">
        <f>SUM(D97:D99)</f>
        <v>0</v>
      </c>
      <c r="E96" s="8">
        <f>SUM(E97:E99)</f>
        <v>5423000</v>
      </c>
    </row>
    <row r="97" spans="1:5" ht="42.75">
      <c r="A97" s="15" t="s">
        <v>58</v>
      </c>
      <c r="B97" s="44" t="s">
        <v>141</v>
      </c>
      <c r="C97" s="7">
        <v>1500000</v>
      </c>
      <c r="D97" s="7"/>
      <c r="E97" s="7">
        <f>C97+D97</f>
        <v>1500000</v>
      </c>
    </row>
    <row r="98" spans="1:5" ht="28.5">
      <c r="A98" s="15" t="s">
        <v>88</v>
      </c>
      <c r="B98" s="44" t="s">
        <v>129</v>
      </c>
      <c r="C98" s="7">
        <v>1500000</v>
      </c>
      <c r="D98" s="7"/>
      <c r="E98" s="7">
        <f>C98+D98</f>
        <v>1500000</v>
      </c>
    </row>
    <row r="99" spans="1:5" ht="28.5">
      <c r="A99" s="15" t="s">
        <v>137</v>
      </c>
      <c r="B99" s="44" t="s">
        <v>126</v>
      </c>
      <c r="C99" s="7">
        <v>2423000</v>
      </c>
      <c r="D99" s="7"/>
      <c r="E99" s="7">
        <f>C99+D99</f>
        <v>2423000</v>
      </c>
    </row>
    <row r="101" ht="12.75">
      <c r="B101" s="31"/>
    </row>
    <row r="102" ht="12.75">
      <c r="B102" s="30"/>
    </row>
    <row r="103" ht="12.75">
      <c r="B103" s="1"/>
    </row>
  </sheetData>
  <sheetProtection/>
  <autoFilter ref="A3:E3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9/e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2020-07-23T11:34:49Z</cp:lastPrinted>
  <dcterms:created xsi:type="dcterms:W3CDTF">1996-10-14T23:33:28Z</dcterms:created>
  <dcterms:modified xsi:type="dcterms:W3CDTF">2020-07-23T11:34:50Z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