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6" windowHeight="12288" activeTab="0"/>
  </bookViews>
  <sheets>
    <sheet name="lista forma finala" sheetId="1" r:id="rId1"/>
  </sheets>
  <definedNames>
    <definedName name="_xlnm.Print_Titles" localSheetId="0">'lista forma finala'!$2:$4</definedName>
  </definedNames>
  <calcPr fullCalcOnLoad="1"/>
</workbook>
</file>

<file path=xl/sharedStrings.xml><?xml version="1.0" encoding="utf-8"?>
<sst xmlns="http://schemas.openxmlformats.org/spreadsheetml/2006/main" count="584" uniqueCount="331">
  <si>
    <t>Nr. crt.</t>
  </si>
  <si>
    <t>Denumirea obiectivului de investiţie</t>
  </si>
  <si>
    <t xml:space="preserve">Categoria de investiţie </t>
  </si>
  <si>
    <t>Aprobat prin HCJM nr./dată</t>
  </si>
  <si>
    <t>din care:</t>
  </si>
  <si>
    <t>Buget local</t>
  </si>
  <si>
    <t>CONSILIUL JUDEŢEAN MUREŞ total, din care</t>
  </si>
  <si>
    <t>Total cap.51</t>
  </si>
  <si>
    <t>51.C</t>
  </si>
  <si>
    <t>66.C</t>
  </si>
  <si>
    <t>Total cap.67</t>
  </si>
  <si>
    <t>67.C</t>
  </si>
  <si>
    <t>Total cap.84, din care:</t>
  </si>
  <si>
    <t>84.A</t>
  </si>
  <si>
    <t>84.C</t>
  </si>
  <si>
    <t>Investiţii conform program de drumuri</t>
  </si>
  <si>
    <t>1</t>
  </si>
  <si>
    <t>54.C</t>
  </si>
  <si>
    <t>2</t>
  </si>
  <si>
    <t>3</t>
  </si>
  <si>
    <t>4</t>
  </si>
  <si>
    <t>UNITĂŢI SANITARE, din care:</t>
  </si>
  <si>
    <t>SPITALUL CLINIC JUDEŢEAN MUREŞ total, din care:</t>
  </si>
  <si>
    <t>SPITALUL MUNICIPAL TÂRNĂVENI total, din care:</t>
  </si>
  <si>
    <t>UNITĂŢI DE CULTURĂ total, din care:</t>
  </si>
  <si>
    <t>MUZEUL JUDEŢEAN MUREŞ total, din care:</t>
  </si>
  <si>
    <t>FILARMONICA DE STAT TÎRGU MUREŞ total, din care:</t>
  </si>
  <si>
    <t>BIBLIOTECA JUDEŢEANĂ MUREŞ</t>
  </si>
  <si>
    <t>HCJM nr.143/2017</t>
  </si>
  <si>
    <t>DIRECŢIA GENERALĂ DE ASISTENŢĂ SOCIALĂ ŞI PROTECŢIA COPILULUI MUREŞ total, din care:</t>
  </si>
  <si>
    <t>Amenajare parcare</t>
  </si>
  <si>
    <t>Secția Etnografie</t>
  </si>
  <si>
    <t>Secția de Arheologie</t>
  </si>
  <si>
    <t>DGASPC-APARAT PROPRIU</t>
  </si>
  <si>
    <t>Sistem stingere incendiu camera servere</t>
  </si>
  <si>
    <t>CRRN BRANCOVENESTI</t>
  </si>
  <si>
    <t>CIA LUNCA MURESULUI</t>
  </si>
  <si>
    <t>CABR REGHIN</t>
  </si>
  <si>
    <t>Amenajare băi</t>
  </si>
  <si>
    <t>CAMIN PERSOANE VARSTNICE IDECIU DE JOS</t>
  </si>
  <si>
    <t>CRRN LUDUS</t>
  </si>
  <si>
    <t>CSCDN SIGHISOARA</t>
  </si>
  <si>
    <t>UM CAPUSU DE CAMPIE</t>
  </si>
  <si>
    <t>Pavare curte locatia CIA asfalt</t>
  </si>
  <si>
    <t>Introducere Centrala Termica CIA</t>
  </si>
  <si>
    <t>CIA REGHIN</t>
  </si>
  <si>
    <t>CTF SANCRAI</t>
  </si>
  <si>
    <t>Sistem automatizat poarti-2 buc</t>
  </si>
  <si>
    <t>CTF REGHIN PETELEA</t>
  </si>
  <si>
    <t>Documentatie cadastrala pentru punerea in corespondenta a situatiei de fapt cu cea din extras CF pentru locatiile aflate in administrarea DGASPC MURES</t>
  </si>
  <si>
    <t>UM CEUASU DE CAMPIE</t>
  </si>
  <si>
    <t>DGASPC -Aparat propriu</t>
  </si>
  <si>
    <t>CIA GLODENI</t>
  </si>
  <si>
    <t>Masina de spalat industriala capacitate min 10 kg</t>
  </si>
  <si>
    <t>LICENTE OFFICE 2 buc</t>
  </si>
  <si>
    <t>Achizitionare baterie de teste psihologice</t>
  </si>
  <si>
    <t>CRRN CALUGARENI</t>
  </si>
  <si>
    <t>Centrale termice</t>
  </si>
  <si>
    <t>Dotări Serviciu de întreținere drumuri județene, total din care:</t>
  </si>
  <si>
    <t>HCJM 119/ 26.09.2019</t>
  </si>
  <si>
    <t>HCJM 15/ 15.02.2018</t>
  </si>
  <si>
    <t>Total cap.87, din care:</t>
  </si>
  <si>
    <t>87.C</t>
  </si>
  <si>
    <t>3=4+5</t>
  </si>
  <si>
    <t>Direcția Județeană de Evidență a persoanelor</t>
  </si>
  <si>
    <t>Live tracking pentru Software Elit V3</t>
  </si>
  <si>
    <t>Camera Photo Finish</t>
  </si>
  <si>
    <t>2 bucle suplimentare pt circuit</t>
  </si>
  <si>
    <t>LUCRARI IN CONTINUARE</t>
  </si>
  <si>
    <t>LUCRARI NOI</t>
  </si>
  <si>
    <t>Inlocuire gard imprejmuitor</t>
  </si>
  <si>
    <t>Proiectare, montare sistem supraveghere video</t>
  </si>
  <si>
    <t>SSCD TREBELY CEUAS</t>
  </si>
  <si>
    <t>Proiectare și instalare elevator pentru persoane cu handicap Branului</t>
  </si>
  <si>
    <t xml:space="preserve">Inchidere terasa perete comun vecinatate Trebely 3 </t>
  </si>
  <si>
    <t>DOCUMENTATII TEHNICE</t>
  </si>
  <si>
    <t xml:space="preserve">Studiu de fezabilitate pentru reabilitarea Pavilionului 1 </t>
  </si>
  <si>
    <t>Studiu fezabilitate si Proiect tehnic cladire CIA</t>
  </si>
  <si>
    <t>DOTARI</t>
  </si>
  <si>
    <t xml:space="preserve">Uscator rufe  </t>
  </si>
  <si>
    <t>Masina spalat rufe ptof 30 kg. -2 buc</t>
  </si>
  <si>
    <t>Cuptor electriic industrial pentru tigaie 1 buc</t>
  </si>
  <si>
    <t>CTF JUDET</t>
  </si>
  <si>
    <t>Mobilier bucatarie CTF Raciu</t>
  </si>
  <si>
    <t>Centrala termica 45 kw cu montaj la casa Ceuasu nr 43</t>
  </si>
  <si>
    <t>Sediul Administrativ</t>
  </si>
  <si>
    <t>Administraţia Palatului Culturii</t>
  </si>
  <si>
    <t>Secția de Artă</t>
  </si>
  <si>
    <t>Serviciul Public Salvamont SALVASPEO Mureș</t>
  </si>
  <si>
    <t>5</t>
  </si>
  <si>
    <t>66.B</t>
  </si>
  <si>
    <t>Autoturism</t>
  </si>
  <si>
    <t>Program 2022</t>
  </si>
  <si>
    <t>TEATRUL PENTRU COPII ȘI TINERET ARIEL</t>
  </si>
  <si>
    <t>Echipamente pentru tehnică de scenă</t>
  </si>
  <si>
    <t>Calculatoare 2 buc</t>
  </si>
  <si>
    <t>Reabilitare, reamenajare corp E</t>
  </si>
  <si>
    <t>Reabilitare instalatie incalzire si alimentare cu apa calda menajera pavilion 2</t>
  </si>
  <si>
    <t xml:space="preserve">Documentatii tehnico economice (expertiza, DALI, evidentiere cadastrala Autorizatii, etc) </t>
  </si>
  <si>
    <t xml:space="preserve">Documentatii tehnico economice (expertiza, DALI, schimbare destinatie, evidentiere cadastrala Autorizatii, etc) </t>
  </si>
  <si>
    <t>Injector GB centrala termica</t>
  </si>
  <si>
    <t>Aragaz profesional bucatarie</t>
  </si>
  <si>
    <t>Masina spalat haine profesionala</t>
  </si>
  <si>
    <t>Mobilier bucatarie CTF Santandrei</t>
  </si>
  <si>
    <t>Snowmobil pârtie de schi</t>
  </si>
  <si>
    <t>Laptop</t>
  </si>
  <si>
    <t>Defibrilator portabil</t>
  </si>
  <si>
    <t>Compresor scuba</t>
  </si>
  <si>
    <t>Targă specială salvare montană UT2000 2 buc</t>
  </si>
  <si>
    <t>Finalizarea lucrărilor  de restaurare a picturilor murale din sala festivă a Bibliotecii Teleki-Bolyai</t>
  </si>
  <si>
    <t xml:space="preserve">Calculatoare </t>
  </si>
  <si>
    <t>Staţii de lucru complete (PC+monitor+UPS+imprimantă)</t>
  </si>
  <si>
    <t>CENTRUL JUDEȚEAN DE CULTURĂ TRADIȚIONALĂ ȘI EDUCAȚIE ARTISTICĂ MUREȘ</t>
  </si>
  <si>
    <t>Echipament profesional audio</t>
  </si>
  <si>
    <t>Sistem de climatizare</t>
  </si>
  <si>
    <t xml:space="preserve">Studiu de fezabilitate reamenajare zone de sigurantă </t>
  </si>
  <si>
    <t xml:space="preserve">Cabine de arbitraj </t>
  </si>
  <si>
    <t xml:space="preserve">Aparat radar mobil </t>
  </si>
  <si>
    <t>Aparat radar fix</t>
  </si>
  <si>
    <t xml:space="preserve">Motocositoare profesionala </t>
  </si>
  <si>
    <t>Sistem de sonorizare + microfon</t>
  </si>
  <si>
    <t xml:space="preserve">Imprimanta foto celule </t>
  </si>
  <si>
    <t>Studiu de fezabilitate Dirt Park</t>
  </si>
  <si>
    <t xml:space="preserve">Sistem retranslator radio </t>
  </si>
  <si>
    <t>Autoturism sediul administrativ</t>
  </si>
  <si>
    <t>Instalație alimentare apă clădire</t>
  </si>
  <si>
    <t>Reevaluare risc la securitate fizică</t>
  </si>
  <si>
    <t>Amenajare sală ședințe, secretariat, birou director</t>
  </si>
  <si>
    <t>Sistem NAS pentru arhivarea documentelor</t>
  </si>
  <si>
    <t>Reabilitare învelitoare acoperiș, șarpantă aripa nordică</t>
  </si>
  <si>
    <t>Achiziții obiecte muzeale</t>
  </si>
  <si>
    <t>Centrul de Cercetare al Limesului Roman</t>
  </si>
  <si>
    <t>Realizare S.F. pentru dezvoltarea parcului arheologic de la Călugăreni</t>
  </si>
  <si>
    <t xml:space="preserve">Reamenajare expoziții pavilioane Time Box </t>
  </si>
  <si>
    <t>Amenajare spațiu parter Palat în continuare</t>
  </si>
  <si>
    <t>Renovare toaletă etaj II. Filarmonică</t>
  </si>
  <si>
    <t>Sistem wireless Palatul Culturii</t>
  </si>
  <si>
    <t>Schelă metalică pentru lucrări de mentenanță palat</t>
  </si>
  <si>
    <t>Amenajare spații expoziționale</t>
  </si>
  <si>
    <t>Completare sistem de iluminat Galeria de Artă Maghiară</t>
  </si>
  <si>
    <t>Stație totală</t>
  </si>
  <si>
    <t>Secția de Științele Naturii</t>
  </si>
  <si>
    <t>Înlocuire ventiloconvectoare cu radiatoare (7 încăperi)</t>
  </si>
  <si>
    <t>Finalizare branșament electric clădiri</t>
  </si>
  <si>
    <t>Amenajare pivniță și montare rafturi</t>
  </si>
  <si>
    <t>Airscribe-uri pentru prepararea fosilelor</t>
  </si>
  <si>
    <t>Secția de Istorie</t>
  </si>
  <si>
    <t>Umidificator</t>
  </si>
  <si>
    <t>Finalizare expoziție cetate etapa III.</t>
  </si>
  <si>
    <t>Sistem de proiecție și sonorizare Cetate</t>
  </si>
  <si>
    <t>Laborator conservare restaurare</t>
  </si>
  <si>
    <t>Microscop cu lumină polarizată</t>
  </si>
  <si>
    <t>Castel Gurghiu Rákóczi-Bornemissza</t>
  </si>
  <si>
    <t>Radiere corpuri parazitare C.F.</t>
  </si>
  <si>
    <t>Reabilitare acoperiș grânar clădire C7</t>
  </si>
  <si>
    <t>Castel Zau de Câmpie Ugron</t>
  </si>
  <si>
    <t>Refacere branșament electric</t>
  </si>
  <si>
    <t>Racordare clădire castel la rețeaua de apă</t>
  </si>
  <si>
    <t>Proiect tehnic reparații capitale și extindere clădire (corp C13) pentru activități medicale, in incinta Spitalului Clinic Judetean Mures</t>
  </si>
  <si>
    <t>Proiectare + execuție grupului electrogen imobil str. Gh. Marinescu, nr. 38</t>
  </si>
  <si>
    <t>Proiectare și execuție lift bucătărie imobil str. Samuel Koteles, nr. 29</t>
  </si>
  <si>
    <t>Amenajare curte clinica Obstetrica Ginecologie</t>
  </si>
  <si>
    <t>Fibroscop cu fibră optică</t>
  </si>
  <si>
    <t>EEG mobil - 1 buc</t>
  </si>
  <si>
    <t>Videolaringoscop - 2 buc</t>
  </si>
  <si>
    <t>Lampă examinare mobilă - 10 buc</t>
  </si>
  <si>
    <t>Dispozitiv de încălzire sânge și produse perfuzabile - 6 buc</t>
  </si>
  <si>
    <t>Aparat încălzire pacient - 4 buc</t>
  </si>
  <si>
    <t>Aparat răcire pacient -1 buc</t>
  </si>
  <si>
    <t>Injectomate - 40 buc</t>
  </si>
  <si>
    <t>Turn complet pentru nefrolitotomie percutantă</t>
  </si>
  <si>
    <t>Masă de nașteri - 4 buc</t>
  </si>
  <si>
    <t>Masă operații ginecologice - 1 buc</t>
  </si>
  <si>
    <t>Set accesorii pentru trusele de endourologie joasă și înaltă</t>
  </si>
  <si>
    <t>Server - 2 buc</t>
  </si>
  <si>
    <t>Masă electrică pt. nașteri și intervenții pentru obstetrică-ginecologie</t>
  </si>
  <si>
    <t>Trusă de microchirurgie</t>
  </si>
  <si>
    <t>Sistem dozare hipoclorit de sodiu în vederea tratării apelor uzate menajere</t>
  </si>
  <si>
    <t>Ecograf performant - 2 buc</t>
  </si>
  <si>
    <t>Distilator pentru obtinerea apei distilate</t>
  </si>
  <si>
    <t>Spirometru cu softwere - 4 buc</t>
  </si>
  <si>
    <t>Elevator electric pentru pacienți obezi - 1 buc</t>
  </si>
  <si>
    <t>Aspirator chirurgical - 10 buc</t>
  </si>
  <si>
    <t>Set trusa chirurgie pentru operatii deschise</t>
  </si>
  <si>
    <t>Ecograf pentru examinare abdominala - 2 buc</t>
  </si>
  <si>
    <t>Electrocauter - 1 buc</t>
  </si>
  <si>
    <t>Dispozitiv medical pentru masurarea indicelui glezna-brat - 4 buc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</si>
  <si>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</si>
  <si>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</si>
  <si>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</si>
  <si>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</si>
  <si>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Punct de comanda județean str. Koteles nr.33- DALI</t>
  </si>
  <si>
    <t>Domeniu schiabil în munții Gurgiului - SF</t>
  </si>
  <si>
    <t>Amenajare Sediu Serviciu de Întreținere Drumuri Județene(inclusiv taxe și avize)- PT</t>
  </si>
  <si>
    <t>Amenajare Sediu Serviciu de Întreținere Drumuri Județene- Execuție lucrări+ Asistența tehnică prin diriginți</t>
  </si>
  <si>
    <t>Amenajare sens giratoriu pe E60 la Aeroportul Transilvania – cheltuieli pentru obținerea terenului/expropieri</t>
  </si>
  <si>
    <t>Amenajare sens giratoriu pe E60 la Aeroportul Transilvania – faza PT+asistență tehnică proiectant</t>
  </si>
  <si>
    <t>"Lucrări de intervenție la monumentul Aurel Vlaicu de la AEROPORTUL TRANSILVANIA TÂRGU MUREȘ" PT +asistență tehnică proiectant</t>
  </si>
  <si>
    <t>"Lucrări de intervenție la monumentul Aurel Vlaicu de la AEROPORTUL TRANSILVANIA TÂRGU MUREȘ"- Execuție + diriginți</t>
  </si>
  <si>
    <t>"Construire, reabilitare, modernizare gard perimetral pista R.A. Aeroport Transilvania Târgu Mureș" - PT +asistență tehnică proiectant</t>
  </si>
  <si>
    <t>"Construire, reabilitare, modernizare gard perimetral pista R.A. Aeroport Transilvania Târgu Mureș" - Execuție + diriginți</t>
  </si>
  <si>
    <t>Clarinet Sib-La</t>
  </si>
  <si>
    <t>Piculina</t>
  </si>
  <si>
    <t>Autoutilitară 4x4 (2021)</t>
  </si>
  <si>
    <t>Miniexcavator (2021)</t>
  </si>
  <si>
    <t>Remorcă</t>
  </si>
  <si>
    <t>Antena GPS</t>
  </si>
  <si>
    <t>Motoburghiu</t>
  </si>
  <si>
    <t>Aparat de sudură cu sârmă</t>
  </si>
  <si>
    <t>Reabilitare si modernizare subsol pavilion central</t>
  </si>
  <si>
    <t xml:space="preserve"> Rezervor stocare apa potabila</t>
  </si>
  <si>
    <t>Proiect  Amplasare lift exterior Pavilion Neuro-Pshiatrie</t>
  </si>
  <si>
    <t xml:space="preserve"> Amplasare lift exterior Pavilion Neuro-Pshiatrie</t>
  </si>
  <si>
    <t>Statie aer comprimat  si pompe de vid pt aspiratie compartiment ATI( Proiectare cu executie)</t>
  </si>
  <si>
    <t>Scara exterioara de incendiu ( proiectare cu executie) Pavilion central si Pavilion Neuro-Pshiatrie</t>
  </si>
  <si>
    <t>Aparat mobil de epurare externa</t>
  </si>
  <si>
    <t>Sistem incalzire pacienti</t>
  </si>
  <si>
    <t>Pompa de nutritie</t>
  </si>
  <si>
    <t>Masina de uscat haine</t>
  </si>
  <si>
    <t>Trusa instrumentar laparoscop</t>
  </si>
  <si>
    <t>Sistem UV de verificare a curateniei</t>
  </si>
  <si>
    <t>Rafturi arhiva</t>
  </si>
  <si>
    <t>Masina de spalat rufe profesionala de capacitate mare</t>
  </si>
  <si>
    <t>Licente software solutie backup</t>
  </si>
  <si>
    <t>Stație de lucru mobilă</t>
  </si>
  <si>
    <t>UPS în Sala Serverelor a Palatului Administrativ</t>
  </si>
  <si>
    <t>Aparat profesional de aer condiționat sala serverelor</t>
  </si>
  <si>
    <t>Stații de lucru</t>
  </si>
  <si>
    <t>Licențe software pentru echipamentele furnizate în cadrul   proiectului "Implementarea unor măsuri de simplificare a serviciilor pentru cetățeni la nivelul Consiliului Județean Mureș"</t>
  </si>
  <si>
    <t>Echipament de backup (NAS-Network Attached Storage) al serverului de internet și de email</t>
  </si>
  <si>
    <t>Containere de rulare tip rezervor pentru transport apă prevăzut cu o motopompă transportabilă</t>
  </si>
  <si>
    <t>Ecran led pentru subtitrare Sala Mare Palatul Culturii</t>
  </si>
  <si>
    <t>Modificarea instalației de alimentare cu energie electrică (racordarea generatorului pentru alimentarea tuturor consumatorilor de La CRRN Ludus)</t>
  </si>
  <si>
    <t>Documentatie cadastrala pentru modificarea in cartea funciara a schimbarii de detinatie si evidentiere reala a compartimentari imobilelor si punerii in corespondenta a situatiei de fapt cu cea din extras CF pentru  imobile aflate in administrarea DGASPC MURES inclusiv dezmembrare Călugăreni</t>
  </si>
  <si>
    <t>Proiect lucrări de recompartimentare și accesibilizare</t>
  </si>
  <si>
    <t>Proiectare  instalatie de incalzire si alimentare cu apa calda menajera Pavilion 1</t>
  </si>
  <si>
    <t>CTF JUDEȚ</t>
  </si>
  <si>
    <t>Expertiză tehnică SF+GEO Șincai</t>
  </si>
  <si>
    <t xml:space="preserve">Consultanta pentru obtinerea avizului si autorizatiei ISU </t>
  </si>
  <si>
    <t>Autoturisme 3 bucati</t>
  </si>
  <si>
    <t>Licențe Windows</t>
  </si>
  <si>
    <t>Drujba 1 buc</t>
  </si>
  <si>
    <t>Sistem calculatoare cu copiator</t>
  </si>
  <si>
    <t xml:space="preserve">Autoturism </t>
  </si>
  <si>
    <t>UM CĂPUȘU DE CAMPIE</t>
  </si>
  <si>
    <t>Mașină de brodat îmbrăcăminte</t>
  </si>
  <si>
    <t>Hotă profesională CITO</t>
  </si>
  <si>
    <t>Centrale termice 1</t>
  </si>
  <si>
    <t>Automatizare centrală termică</t>
  </si>
  <si>
    <t>Lămpă scialitică - 4 buc</t>
  </si>
  <si>
    <t>Proiect tehnic Reparatii capitale si modernizari imobil str. Hunedoara nr.29</t>
  </si>
  <si>
    <t>Aparat anestezie bloc operator - 2 buc</t>
  </si>
  <si>
    <t>Computer tomograf ocular - 1 buc</t>
  </si>
  <si>
    <t>Pistol de biopsie - 4 buc</t>
  </si>
  <si>
    <t>Audiometru - 1 buc</t>
  </si>
  <si>
    <t>Calculatoare - 200 buc</t>
  </si>
  <si>
    <t>Aparat de osteodensitometru</t>
  </si>
  <si>
    <t>Congelator -80°C - 2 buc</t>
  </si>
  <si>
    <t>68.B</t>
  </si>
  <si>
    <t>68.A</t>
  </si>
  <si>
    <t>68.C</t>
  </si>
  <si>
    <t>Echipamente IT</t>
  </si>
  <si>
    <t>Contract de servicii de expertizare tehnica, de realizarea studiului geotehnic si de elaborare DALI pentru obtinerea autorizatiei de contruire pentru Extindere centru medical - intrare in legalitate imobil situat in mun.Tg.Mures, str.Mihai Viteazu nr.31</t>
  </si>
  <si>
    <t>Aparat masurare Debit cardiac miniinvaziv</t>
  </si>
  <si>
    <t>Aparat masurare perfuzie cerebrala</t>
  </si>
  <si>
    <t>Extindere si mansardare casa de locuit , reabilitare, amenajari interioare, construire imprejmuire la CTF Tarnaveni, str Plevnei nr 3</t>
  </si>
  <si>
    <t>Containere sterilizare</t>
  </si>
  <si>
    <t>Total cap.68</t>
  </si>
  <si>
    <t>Ahiziție imobil Glodeni</t>
  </si>
  <si>
    <t>TOTAL CHELTUIELI DE INVESTIŢII 2022</t>
  </si>
  <si>
    <t>ANSAMBLUL ARTISTIC MUREȘUL</t>
  </si>
  <si>
    <t>Copertină fațadă</t>
  </si>
  <si>
    <t>Microfoane</t>
  </si>
  <si>
    <t>Contrabas</t>
  </si>
  <si>
    <t>Videproiector</t>
  </si>
  <si>
    <t>Pistă pentru bicicliști  Valea Nirajului - Zona de Câmpie pe traseul căii ferate cu ecartament îngust</t>
  </si>
  <si>
    <t>Centru intermodal de transport Mureș</t>
  </si>
  <si>
    <t>11.1</t>
  </si>
  <si>
    <t>11.2</t>
  </si>
  <si>
    <t>11.3</t>
  </si>
  <si>
    <t>11.4</t>
  </si>
  <si>
    <t>11.5</t>
  </si>
  <si>
    <t>11.6</t>
  </si>
  <si>
    <t>Ahiziție imobil Mătrici</t>
  </si>
  <si>
    <t>Licență proiectare CAD</t>
  </si>
  <si>
    <t>Multifuncționale laser color A3</t>
  </si>
  <si>
    <t>Multifuncționale</t>
  </si>
  <si>
    <t>Canalizare pluvială în incinta Aeroportului Transilvania Tg Mureș - PT+  execuție</t>
  </si>
  <si>
    <t>Canalizare pluvială în incinta Aeroportului Transilvania Tg Mureș - SP - execuție</t>
  </si>
  <si>
    <t>SF Pistă pentru bicicliști traseul Sovata - Câmpu Cetății</t>
  </si>
  <si>
    <t>Amenajare sens giratoriu pe E60 la Aeroportul Transilvania execuție +asistență tehnică</t>
  </si>
  <si>
    <t>Hotă biosecuritate clasa II</t>
  </si>
  <si>
    <t>Echipament de radiologie digital cu detector digital wireless</t>
  </si>
  <si>
    <t>Aparat mobil de radiologie</t>
  </si>
  <si>
    <t>Sistem PACS</t>
  </si>
  <si>
    <t>Ecograf ultraperformant doppler color</t>
  </si>
  <si>
    <t>Ecograf doppler color</t>
  </si>
  <si>
    <t>Autoutilitară frigorifică pentru transport probe biologice</t>
  </si>
  <si>
    <t>Autoutilitară transport probe biologice</t>
  </si>
  <si>
    <t>Lampă UV-C bactericidă portabilă</t>
  </si>
  <si>
    <t>Computer tomograf</t>
  </si>
  <si>
    <t>Venituri proprii/Fd nerambursabile</t>
  </si>
  <si>
    <t>Server</t>
  </si>
  <si>
    <t>Aparatstationar de ventilațiemecanică -8 buc</t>
  </si>
  <si>
    <t>Ventilator mobil /portabil - 5 buc</t>
  </si>
  <si>
    <t>Statiecentrala de monitorizarefunctiivitale cu 10 monitoare</t>
  </si>
  <si>
    <t>Monitoarepacienți- 8 buc</t>
  </si>
  <si>
    <t>Injectomate - 10 buc</t>
  </si>
  <si>
    <t>Infuzomat - 10 buc</t>
  </si>
  <si>
    <t>Pat terapieintensiva - 10 buc</t>
  </si>
  <si>
    <t>Brancardmobil  - 2 buc</t>
  </si>
  <si>
    <t>Aspirator portabil secreții cu vas colector 1l - 5 buc</t>
  </si>
  <si>
    <t>Defibrilator-4 buc</t>
  </si>
  <si>
    <t>Electrocardiograf portabil cu 12 canale- 5 buc</t>
  </si>
  <si>
    <t>Concentratoare de O2- 5 buc</t>
  </si>
  <si>
    <t>Autoclav cu uscare capacitate 75-100l</t>
  </si>
  <si>
    <t>Echipament automat de dezinfectie prin nebulizare-6 buc</t>
  </si>
  <si>
    <t>Linie RT-PCR</t>
  </si>
  <si>
    <t>Analizor de gaze sangvine - 2 buc</t>
  </si>
  <si>
    <t>Combina frigorifica cu alarma pentru stocare probe -3 buc</t>
  </si>
  <si>
    <t xml:space="preserve">Analizator automat de imunologie- </t>
  </si>
  <si>
    <t>Analizor automat (Coagulometru automat si aparat biochimie)</t>
  </si>
  <si>
    <t xml:space="preserve">Microscop optic </t>
  </si>
  <si>
    <t>Lampă cu lumină ultravioletă portabilă- 5 buc</t>
  </si>
  <si>
    <t>Sistem neutralizare deseuri medicale - 2 buc</t>
  </si>
  <si>
    <t xml:space="preserve">Ecograf doppler portabil cu două sonde </t>
  </si>
  <si>
    <t xml:space="preserve">Ecograf doppler stationar </t>
  </si>
  <si>
    <t xml:space="preserve">Aparat radiologie digital fix cu grafie si scopie </t>
  </si>
  <si>
    <t>SF + P.T. reabilitare clădire Cetate, inclusiv taxe obținere avize și autorizații</t>
  </si>
  <si>
    <t>Casă memorială Gheorghe Șincai</t>
  </si>
  <si>
    <t>SF reabilitare Casă memorială Gheorghe Șincai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</si>
</sst>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DE08CF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3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wrapText="1"/>
    </xf>
    <xf numFmtId="49" fontId="49" fillId="34" borderId="10" xfId="54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right" wrapText="1"/>
    </xf>
    <xf numFmtId="3" fontId="50" fillId="34" borderId="10" xfId="0" applyNumberFormat="1" applyFont="1" applyFill="1" applyBorder="1" applyAlignment="1">
      <alignment horizontal="right"/>
    </xf>
    <xf numFmtId="0" fontId="49" fillId="0" borderId="10" xfId="0" applyFont="1" applyBorder="1" applyAlignment="1">
      <alignment wrapText="1"/>
    </xf>
    <xf numFmtId="2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47" fillId="35" borderId="10" xfId="0" applyFont="1" applyFill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3" fontId="49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/>
    </xf>
    <xf numFmtId="0" fontId="49" fillId="35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0" xfId="0" applyFont="1" applyAlignment="1">
      <alignment/>
    </xf>
    <xf numFmtId="49" fontId="50" fillId="34" borderId="10" xfId="54" applyNumberFormat="1" applyFont="1" applyFill="1" applyBorder="1" applyAlignment="1">
      <alignment horizontal="right" wrapText="1"/>
      <protection/>
    </xf>
    <xf numFmtId="49" fontId="49" fillId="34" borderId="10" xfId="54" applyNumberFormat="1" applyFont="1" applyFill="1" applyBorder="1" applyAlignment="1">
      <alignment wrapText="1"/>
      <protection/>
    </xf>
    <xf numFmtId="0" fontId="47" fillId="34" borderId="10" xfId="0" applyFont="1" applyFill="1" applyBorder="1" applyAlignment="1">
      <alignment horizontal="right" wrapText="1"/>
    </xf>
    <xf numFmtId="49" fontId="3" fillId="35" borderId="10" xfId="54" applyNumberFormat="1" applyFont="1" applyFill="1" applyBorder="1" applyAlignment="1">
      <alignment horizontal="right" wrapText="1"/>
      <protection/>
    </xf>
    <xf numFmtId="49" fontId="47" fillId="35" borderId="10" xfId="54" applyNumberFormat="1" applyFont="1" applyFill="1" applyBorder="1" applyAlignment="1">
      <alignment wrapText="1"/>
      <protection/>
    </xf>
    <xf numFmtId="49" fontId="3" fillId="35" borderId="10" xfId="54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51" fillId="36" borderId="10" xfId="0" applyFont="1" applyFill="1" applyBorder="1" applyAlignment="1">
      <alignment horizontal="right" wrapText="1"/>
    </xf>
    <xf numFmtId="0" fontId="49" fillId="36" borderId="10" xfId="0" applyFont="1" applyFill="1" applyBorder="1" applyAlignment="1">
      <alignment wrapText="1"/>
    </xf>
    <xf numFmtId="0" fontId="51" fillId="36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right" wrapText="1"/>
    </xf>
    <xf numFmtId="3" fontId="51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" fillId="36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right" wrapText="1"/>
    </xf>
    <xf numFmtId="3" fontId="49" fillId="35" borderId="10" xfId="0" applyNumberFormat="1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right" wrapText="1"/>
    </xf>
    <xf numFmtId="49" fontId="3" fillId="33" borderId="10" xfId="54" applyNumberFormat="1" applyFont="1" applyFill="1" applyBorder="1" applyAlignment="1">
      <alignment horizontal="right" wrapText="1"/>
      <protection/>
    </xf>
    <xf numFmtId="0" fontId="51" fillId="33" borderId="10" xfId="0" applyFont="1" applyFill="1" applyBorder="1" applyAlignment="1">
      <alignment wrapText="1"/>
    </xf>
    <xf numFmtId="49" fontId="51" fillId="33" borderId="10" xfId="54" applyNumberFormat="1" applyFont="1" applyFill="1" applyBorder="1" applyAlignment="1">
      <alignment horizontal="center" wrapText="1"/>
      <protection/>
    </xf>
    <xf numFmtId="3" fontId="51" fillId="33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 vertical="top" wrapText="1"/>
    </xf>
    <xf numFmtId="3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3" fontId="49" fillId="34" borderId="10" xfId="54" applyNumberFormat="1" applyFont="1" applyFill="1" applyBorder="1" applyAlignment="1">
      <alignment wrapText="1"/>
      <protection/>
    </xf>
    <xf numFmtId="2" fontId="47" fillId="0" borderId="10" xfId="0" applyNumberFormat="1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top" wrapText="1"/>
    </xf>
    <xf numFmtId="2" fontId="47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47" fillId="35" borderId="10" xfId="54" applyNumberFormat="1" applyFont="1" applyFill="1" applyBorder="1" applyAlignment="1">
      <alignment horizontal="center" wrapText="1"/>
      <protection/>
    </xf>
    <xf numFmtId="0" fontId="49" fillId="37" borderId="10" xfId="0" applyFont="1" applyFill="1" applyBorder="1" applyAlignment="1">
      <alignment horizontal="left" wrapText="1"/>
    </xf>
    <xf numFmtId="3" fontId="49" fillId="37" borderId="10" xfId="0" applyNumberFormat="1" applyFont="1" applyFill="1" applyBorder="1" applyAlignment="1">
      <alignment horizontal="right" wrapText="1"/>
    </xf>
    <xf numFmtId="3" fontId="49" fillId="38" borderId="10" xfId="0" applyNumberFormat="1" applyFont="1" applyFill="1" applyBorder="1" applyAlignment="1">
      <alignment horizontal="right" wrapText="1"/>
    </xf>
    <xf numFmtId="0" fontId="49" fillId="38" borderId="10" xfId="0" applyFont="1" applyFill="1" applyBorder="1" applyAlignment="1">
      <alignment horizontal="left" wrapText="1"/>
    </xf>
    <xf numFmtId="0" fontId="49" fillId="38" borderId="10" xfId="0" applyFont="1" applyFill="1" applyBorder="1" applyAlignment="1">
      <alignment horizontal="left" vertical="distributed" wrapText="1"/>
    </xf>
    <xf numFmtId="0" fontId="47" fillId="0" borderId="12" xfId="0" applyFont="1" applyBorder="1" applyAlignment="1">
      <alignment horizontal="left" wrapText="1"/>
    </xf>
    <xf numFmtId="0" fontId="49" fillId="38" borderId="10" xfId="0" applyFont="1" applyFill="1" applyBorder="1" applyAlignment="1">
      <alignment horizontal="left"/>
    </xf>
    <xf numFmtId="0" fontId="49" fillId="38" borderId="1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9" fillId="35" borderId="11" xfId="0" applyFont="1" applyFill="1" applyBorder="1" applyAlignment="1">
      <alignment horizontal="right" wrapText="1"/>
    </xf>
    <xf numFmtId="2" fontId="4" fillId="39" borderId="10" xfId="52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51" fillId="35" borderId="10" xfId="0" applyFont="1" applyFill="1" applyBorder="1" applyAlignment="1">
      <alignment wrapText="1"/>
    </xf>
    <xf numFmtId="3" fontId="51" fillId="35" borderId="10" xfId="0" applyNumberFormat="1" applyFont="1" applyFill="1" applyBorder="1" applyAlignment="1">
      <alignment horizontal="right"/>
    </xf>
    <xf numFmtId="0" fontId="47" fillId="35" borderId="0" xfId="0" applyFont="1" applyFill="1" applyAlignment="1">
      <alignment/>
    </xf>
    <xf numFmtId="49" fontId="3" fillId="35" borderId="10" xfId="54" applyNumberFormat="1" applyFont="1" applyFill="1" applyBorder="1" applyAlignment="1">
      <alignment horizontal="left" wrapText="1"/>
      <protection/>
    </xf>
    <xf numFmtId="3" fontId="47" fillId="0" borderId="0" xfId="0" applyNumberFormat="1" applyFont="1" applyAlignment="1">
      <alignment/>
    </xf>
    <xf numFmtId="3" fontId="47" fillId="0" borderId="12" xfId="0" applyNumberFormat="1" applyFont="1" applyBorder="1" applyAlignment="1">
      <alignment horizontal="right" wrapText="1"/>
    </xf>
    <xf numFmtId="3" fontId="3" fillId="35" borderId="10" xfId="0" applyNumberFormat="1" applyFont="1" applyFill="1" applyBorder="1" applyAlignment="1">
      <alignment wrapText="1"/>
    </xf>
    <xf numFmtId="3" fontId="49" fillId="37" borderId="10" xfId="0" applyNumberFormat="1" applyFont="1" applyFill="1" applyBorder="1" applyAlignment="1">
      <alignment wrapText="1"/>
    </xf>
    <xf numFmtId="3" fontId="49" fillId="38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49" fillId="38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left" wrapText="1"/>
    </xf>
    <xf numFmtId="0" fontId="47" fillId="35" borderId="12" xfId="0" applyFont="1" applyFill="1" applyBorder="1" applyAlignment="1">
      <alignment horizontal="left" wrapText="1"/>
    </xf>
    <xf numFmtId="0" fontId="47" fillId="0" borderId="12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49" fillId="0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3" fontId="49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3" xfId="52"/>
    <cellStyle name="Normal_F 134" xfId="53"/>
    <cellStyle name="Normal_Foaie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="106" zoomScaleNormal="10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7" sqref="N17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7109375" style="76" customWidth="1"/>
    <col min="6" max="6" width="15.28125" style="76" customWidth="1"/>
    <col min="7" max="7" width="10.7109375" style="76" customWidth="1"/>
    <col min="8" max="8" width="10.7109375" style="4" bestFit="1" customWidth="1"/>
    <col min="9" max="16384" width="9.140625" style="4" customWidth="1"/>
  </cols>
  <sheetData>
    <row r="1" spans="5:7" ht="12.75">
      <c r="E1" s="2"/>
      <c r="F1" s="2"/>
      <c r="G1" s="3"/>
    </row>
    <row r="2" spans="1:7" ht="12.75" customHeight="1">
      <c r="A2" s="118" t="s">
        <v>0</v>
      </c>
      <c r="B2" s="119" t="s">
        <v>1</v>
      </c>
      <c r="C2" s="118" t="s">
        <v>2</v>
      </c>
      <c r="D2" s="118" t="s">
        <v>3</v>
      </c>
      <c r="E2" s="118" t="s">
        <v>92</v>
      </c>
      <c r="F2" s="118" t="s">
        <v>4</v>
      </c>
      <c r="G2" s="118"/>
    </row>
    <row r="3" spans="1:7" ht="40.5" customHeight="1">
      <c r="A3" s="118"/>
      <c r="B3" s="119"/>
      <c r="C3" s="120"/>
      <c r="D3" s="120"/>
      <c r="E3" s="118"/>
      <c r="F3" s="5" t="s">
        <v>5</v>
      </c>
      <c r="G3" s="6" t="s">
        <v>301</v>
      </c>
    </row>
    <row r="4" spans="1:7" ht="12.75">
      <c r="A4" s="7">
        <v>0</v>
      </c>
      <c r="B4" s="96">
        <v>1</v>
      </c>
      <c r="C4" s="7">
        <v>2</v>
      </c>
      <c r="D4" s="7">
        <v>3</v>
      </c>
      <c r="E4" s="7" t="s">
        <v>63</v>
      </c>
      <c r="F4" s="8">
        <v>4</v>
      </c>
      <c r="G4" s="8">
        <v>5</v>
      </c>
    </row>
    <row r="5" spans="1:8" ht="12.75">
      <c r="A5" s="9"/>
      <c r="B5" s="10" t="s">
        <v>269</v>
      </c>
      <c r="C5" s="11"/>
      <c r="D5" s="9"/>
      <c r="E5" s="12">
        <f>E6+E79+E172+E236+E71+E73</f>
        <v>83865275</v>
      </c>
      <c r="F5" s="12">
        <f>F6+F79+F172+F236+F71+F73</f>
        <v>55672000</v>
      </c>
      <c r="G5" s="12">
        <f>G6+G79+G172+G236+G71+G73</f>
        <v>28193275</v>
      </c>
      <c r="H5" s="102"/>
    </row>
    <row r="6" spans="1:7" ht="12.75">
      <c r="A6" s="13"/>
      <c r="B6" s="14" t="s">
        <v>6</v>
      </c>
      <c r="C6" s="15"/>
      <c r="D6" s="16"/>
      <c r="E6" s="17">
        <f>E27+E47+E68+E7+E44</f>
        <v>40042000</v>
      </c>
      <c r="F6" s="17">
        <f>F27+F47+F68+F7+F44</f>
        <v>40042000</v>
      </c>
      <c r="G6" s="17">
        <f>G27+G47+G68+G7+G44</f>
        <v>0</v>
      </c>
    </row>
    <row r="7" spans="1:7" s="22" customFormat="1" ht="12.75">
      <c r="A7" s="18"/>
      <c r="B7" s="19" t="s">
        <v>7</v>
      </c>
      <c r="C7" s="96"/>
      <c r="D7" s="20"/>
      <c r="E7" s="81">
        <f>SUM(E8:E26)</f>
        <v>7819000</v>
      </c>
      <c r="F7" s="81">
        <f>SUM(F8:F26)</f>
        <v>7819000</v>
      </c>
      <c r="G7" s="81">
        <f>SUM(G8:G26)</f>
        <v>0</v>
      </c>
    </row>
    <row r="8" spans="1:7" ht="26.25">
      <c r="A8" s="23">
        <v>1</v>
      </c>
      <c r="B8" s="42" t="s">
        <v>187</v>
      </c>
      <c r="C8" s="24" t="s">
        <v>8</v>
      </c>
      <c r="D8" s="28" t="s">
        <v>59</v>
      </c>
      <c r="E8" s="26">
        <f aca="true" t="shared" si="0" ref="E8:E26">F8+G8</f>
        <v>5000</v>
      </c>
      <c r="F8" s="26">
        <v>5000</v>
      </c>
      <c r="G8" s="21"/>
    </row>
    <row r="9" spans="1:7" ht="39">
      <c r="A9" s="23">
        <v>2</v>
      </c>
      <c r="B9" s="42" t="s">
        <v>188</v>
      </c>
      <c r="C9" s="24" t="s">
        <v>8</v>
      </c>
      <c r="D9" s="28" t="s">
        <v>59</v>
      </c>
      <c r="E9" s="26">
        <f t="shared" si="0"/>
        <v>3500000</v>
      </c>
      <c r="F9" s="26">
        <v>3500000</v>
      </c>
      <c r="G9" s="21"/>
    </row>
    <row r="10" spans="1:7" ht="39">
      <c r="A10" s="23">
        <v>3</v>
      </c>
      <c r="B10" s="42" t="s">
        <v>189</v>
      </c>
      <c r="C10" s="24" t="s">
        <v>8</v>
      </c>
      <c r="D10" s="28"/>
      <c r="E10" s="26">
        <f t="shared" si="0"/>
        <v>2000</v>
      </c>
      <c r="F10" s="26">
        <v>2000</v>
      </c>
      <c r="G10" s="21"/>
    </row>
    <row r="11" spans="1:7" ht="52.5">
      <c r="A11" s="23">
        <v>4</v>
      </c>
      <c r="B11" s="42" t="s">
        <v>190</v>
      </c>
      <c r="C11" s="24" t="s">
        <v>8</v>
      </c>
      <c r="D11" s="28"/>
      <c r="E11" s="26">
        <f t="shared" si="0"/>
        <v>3161000</v>
      </c>
      <c r="F11" s="26">
        <v>3161000</v>
      </c>
      <c r="G11" s="21"/>
    </row>
    <row r="12" spans="1:7" ht="12.75">
      <c r="A12" s="23">
        <v>5</v>
      </c>
      <c r="B12" s="42" t="s">
        <v>191</v>
      </c>
      <c r="C12" s="24" t="s">
        <v>8</v>
      </c>
      <c r="D12" s="28"/>
      <c r="E12" s="26">
        <f t="shared" si="0"/>
        <v>100000</v>
      </c>
      <c r="F12" s="26">
        <v>100000</v>
      </c>
      <c r="G12" s="21"/>
    </row>
    <row r="13" spans="1:7" ht="12.75">
      <c r="A13" s="23">
        <v>6</v>
      </c>
      <c r="B13" s="42" t="s">
        <v>261</v>
      </c>
      <c r="C13" s="24" t="s">
        <v>8</v>
      </c>
      <c r="D13" s="28"/>
      <c r="E13" s="26">
        <f t="shared" si="0"/>
        <v>100000</v>
      </c>
      <c r="F13" s="26">
        <v>100000</v>
      </c>
      <c r="G13" s="21"/>
    </row>
    <row r="14" spans="1:7" ht="12.75">
      <c r="A14" s="23">
        <v>7</v>
      </c>
      <c r="B14" s="42" t="s">
        <v>223</v>
      </c>
      <c r="C14" s="24" t="s">
        <v>8</v>
      </c>
      <c r="D14" s="28"/>
      <c r="E14" s="26">
        <f t="shared" si="0"/>
        <v>11000</v>
      </c>
      <c r="F14" s="26">
        <v>11000</v>
      </c>
      <c r="G14" s="21"/>
    </row>
    <row r="15" spans="1:7" ht="26.25">
      <c r="A15" s="23">
        <v>8</v>
      </c>
      <c r="B15" s="42" t="s">
        <v>229</v>
      </c>
      <c r="C15" s="24"/>
      <c r="D15" s="28"/>
      <c r="E15" s="26">
        <f t="shared" si="0"/>
        <v>49000</v>
      </c>
      <c r="F15" s="26">
        <v>49000</v>
      </c>
      <c r="G15" s="21"/>
    </row>
    <row r="16" spans="1:7" ht="12.75">
      <c r="A16" s="23">
        <v>9</v>
      </c>
      <c r="B16" s="42" t="s">
        <v>224</v>
      </c>
      <c r="C16" s="24" t="s">
        <v>8</v>
      </c>
      <c r="D16" s="28"/>
      <c r="E16" s="26">
        <f t="shared" si="0"/>
        <v>30000</v>
      </c>
      <c r="F16" s="26">
        <v>30000</v>
      </c>
      <c r="G16" s="21"/>
    </row>
    <row r="17" spans="1:7" ht="12.75">
      <c r="A17" s="23">
        <v>10</v>
      </c>
      <c r="B17" s="42" t="s">
        <v>285</v>
      </c>
      <c r="C17" s="24" t="s">
        <v>8</v>
      </c>
      <c r="D17" s="28"/>
      <c r="E17" s="26">
        <f t="shared" si="0"/>
        <v>20000</v>
      </c>
      <c r="F17" s="26">
        <v>20000</v>
      </c>
      <c r="G17" s="21"/>
    </row>
    <row r="18" spans="1:7" ht="12.75">
      <c r="A18" s="23">
        <v>11</v>
      </c>
      <c r="B18" s="42" t="s">
        <v>225</v>
      </c>
      <c r="C18" s="24" t="s">
        <v>8</v>
      </c>
      <c r="D18" s="28"/>
      <c r="E18" s="26">
        <f t="shared" si="0"/>
        <v>18000</v>
      </c>
      <c r="F18" s="26">
        <v>18000</v>
      </c>
      <c r="G18" s="21"/>
    </row>
    <row r="19" spans="1:7" ht="12.75">
      <c r="A19" s="23">
        <v>12</v>
      </c>
      <c r="B19" s="42" t="s">
        <v>226</v>
      </c>
      <c r="C19" s="24" t="s">
        <v>8</v>
      </c>
      <c r="D19" s="28"/>
      <c r="E19" s="26">
        <f t="shared" si="0"/>
        <v>50000</v>
      </c>
      <c r="F19" s="26">
        <v>50000</v>
      </c>
      <c r="G19" s="21"/>
    </row>
    <row r="20" spans="1:7" ht="12.75">
      <c r="A20" s="23">
        <v>13</v>
      </c>
      <c r="B20" s="42" t="s">
        <v>227</v>
      </c>
      <c r="C20" s="24" t="s">
        <v>8</v>
      </c>
      <c r="D20" s="28"/>
      <c r="E20" s="26">
        <f t="shared" si="0"/>
        <v>38000</v>
      </c>
      <c r="F20" s="26">
        <v>38000</v>
      </c>
      <c r="G20" s="21"/>
    </row>
    <row r="21" spans="1:7" ht="52.5">
      <c r="A21" s="23">
        <v>14</v>
      </c>
      <c r="B21" s="42" t="s">
        <v>228</v>
      </c>
      <c r="C21" s="24" t="s">
        <v>8</v>
      </c>
      <c r="D21" s="28"/>
      <c r="E21" s="26">
        <f t="shared" si="0"/>
        <v>6000</v>
      </c>
      <c r="F21" s="26">
        <v>6000</v>
      </c>
      <c r="G21" s="21"/>
    </row>
    <row r="22" spans="1:7" ht="66">
      <c r="A22" s="23">
        <v>15</v>
      </c>
      <c r="B22" s="42" t="s">
        <v>262</v>
      </c>
      <c r="C22" s="24" t="s">
        <v>8</v>
      </c>
      <c r="D22" s="28"/>
      <c r="E22" s="26">
        <f t="shared" si="0"/>
        <v>298000</v>
      </c>
      <c r="F22" s="26">
        <v>298000</v>
      </c>
      <c r="G22" s="21"/>
    </row>
    <row r="23" spans="1:7" ht="12.75">
      <c r="A23" s="23">
        <v>16</v>
      </c>
      <c r="B23" s="42" t="s">
        <v>284</v>
      </c>
      <c r="C23" s="24" t="s">
        <v>8</v>
      </c>
      <c r="D23" s="28"/>
      <c r="E23" s="26">
        <f t="shared" si="0"/>
        <v>12000</v>
      </c>
      <c r="F23" s="26">
        <v>12000</v>
      </c>
      <c r="G23" s="21"/>
    </row>
    <row r="24" spans="1:7" ht="12.75">
      <c r="A24" s="23">
        <v>17</v>
      </c>
      <c r="B24" s="42" t="s">
        <v>105</v>
      </c>
      <c r="C24" s="24" t="s">
        <v>8</v>
      </c>
      <c r="D24" s="28"/>
      <c r="E24" s="26">
        <f t="shared" si="0"/>
        <v>6000</v>
      </c>
      <c r="F24" s="26">
        <v>6000</v>
      </c>
      <c r="G24" s="21"/>
    </row>
    <row r="25" spans="1:7" ht="12.75">
      <c r="A25" s="23">
        <v>18</v>
      </c>
      <c r="B25" s="42" t="s">
        <v>286</v>
      </c>
      <c r="C25" s="24" t="s">
        <v>8</v>
      </c>
      <c r="D25" s="28"/>
      <c r="E25" s="26">
        <f t="shared" si="0"/>
        <v>13000</v>
      </c>
      <c r="F25" s="26">
        <v>13000</v>
      </c>
      <c r="G25" s="21"/>
    </row>
    <row r="26" spans="1:7" ht="12.75">
      <c r="A26" s="23">
        <v>19</v>
      </c>
      <c r="B26" s="42" t="s">
        <v>302</v>
      </c>
      <c r="C26" s="24" t="s">
        <v>8</v>
      </c>
      <c r="D26" s="28"/>
      <c r="E26" s="26">
        <f t="shared" si="0"/>
        <v>400000</v>
      </c>
      <c r="F26" s="26">
        <v>400000</v>
      </c>
      <c r="G26" s="21"/>
    </row>
    <row r="27" spans="1:7" s="22" customFormat="1" ht="12.75">
      <c r="A27" s="18"/>
      <c r="B27" s="19" t="s">
        <v>10</v>
      </c>
      <c r="C27" s="24" t="s">
        <v>11</v>
      </c>
      <c r="D27" s="18"/>
      <c r="E27" s="21">
        <f>SUM(E28:E43)</f>
        <v>3154000</v>
      </c>
      <c r="F27" s="21">
        <f>SUM(F28:F43)</f>
        <v>3154000</v>
      </c>
      <c r="G27" s="21">
        <f>SUM(G28:G43)</f>
        <v>0</v>
      </c>
    </row>
    <row r="28" spans="1:7" s="76" customFormat="1" ht="12.75">
      <c r="A28" s="23">
        <v>1</v>
      </c>
      <c r="B28" s="42" t="s">
        <v>114</v>
      </c>
      <c r="C28" s="24" t="s">
        <v>11</v>
      </c>
      <c r="D28" s="23"/>
      <c r="E28" s="26">
        <f aca="true" t="shared" si="1" ref="E28:E40">F28+G28</f>
        <v>24000</v>
      </c>
      <c r="F28" s="26">
        <v>24000</v>
      </c>
      <c r="G28" s="26"/>
    </row>
    <row r="29" spans="1:7" s="76" customFormat="1" ht="12.75">
      <c r="A29" s="23">
        <v>2</v>
      </c>
      <c r="B29" s="42" t="s">
        <v>115</v>
      </c>
      <c r="C29" s="24" t="s">
        <v>11</v>
      </c>
      <c r="D29" s="23"/>
      <c r="E29" s="26">
        <f t="shared" si="1"/>
        <v>100000</v>
      </c>
      <c r="F29" s="26">
        <v>100000</v>
      </c>
      <c r="G29" s="26"/>
    </row>
    <row r="30" spans="1:7" s="76" customFormat="1" ht="12.75">
      <c r="A30" s="23">
        <v>3</v>
      </c>
      <c r="B30" s="42" t="s">
        <v>116</v>
      </c>
      <c r="C30" s="24" t="s">
        <v>11</v>
      </c>
      <c r="D30" s="23"/>
      <c r="E30" s="26">
        <f t="shared" si="1"/>
        <v>95000</v>
      </c>
      <c r="F30" s="26">
        <v>95000</v>
      </c>
      <c r="G30" s="26"/>
    </row>
    <row r="31" spans="1:7" s="76" customFormat="1" ht="12.75">
      <c r="A31" s="23">
        <v>4</v>
      </c>
      <c r="B31" s="42" t="s">
        <v>117</v>
      </c>
      <c r="C31" s="24" t="s">
        <v>11</v>
      </c>
      <c r="D31" s="23"/>
      <c r="E31" s="26">
        <f t="shared" si="1"/>
        <v>8000</v>
      </c>
      <c r="F31" s="26">
        <v>8000</v>
      </c>
      <c r="G31" s="26"/>
    </row>
    <row r="32" spans="1:7" s="76" customFormat="1" ht="12.75">
      <c r="A32" s="23">
        <v>5</v>
      </c>
      <c r="B32" s="42" t="s">
        <v>118</v>
      </c>
      <c r="C32" s="24" t="s">
        <v>11</v>
      </c>
      <c r="D32" s="23"/>
      <c r="E32" s="26">
        <f t="shared" si="1"/>
        <v>25000</v>
      </c>
      <c r="F32" s="26">
        <v>25000</v>
      </c>
      <c r="G32" s="26"/>
    </row>
    <row r="33" spans="1:7" s="76" customFormat="1" ht="12.75">
      <c r="A33" s="23">
        <v>6</v>
      </c>
      <c r="B33" s="42" t="s">
        <v>119</v>
      </c>
      <c r="C33" s="24" t="s">
        <v>11</v>
      </c>
      <c r="D33" s="23"/>
      <c r="E33" s="26">
        <f t="shared" si="1"/>
        <v>240000</v>
      </c>
      <c r="F33" s="26">
        <v>240000</v>
      </c>
      <c r="G33" s="26"/>
    </row>
    <row r="34" spans="1:7" s="76" customFormat="1" ht="12.75">
      <c r="A34" s="23">
        <v>7</v>
      </c>
      <c r="B34" s="42" t="s">
        <v>65</v>
      </c>
      <c r="C34" s="24" t="s">
        <v>11</v>
      </c>
      <c r="D34" s="23"/>
      <c r="E34" s="26">
        <f t="shared" si="1"/>
        <v>9000</v>
      </c>
      <c r="F34" s="26">
        <v>9000</v>
      </c>
      <c r="G34" s="26"/>
    </row>
    <row r="35" spans="1:7" s="76" customFormat="1" ht="12.75">
      <c r="A35" s="23">
        <v>8</v>
      </c>
      <c r="B35" s="42" t="s">
        <v>120</v>
      </c>
      <c r="C35" s="24" t="s">
        <v>11</v>
      </c>
      <c r="D35" s="23"/>
      <c r="E35" s="26">
        <f t="shared" si="1"/>
        <v>25000</v>
      </c>
      <c r="F35" s="26">
        <v>25000</v>
      </c>
      <c r="G35" s="26"/>
    </row>
    <row r="36" spans="1:7" s="76" customFormat="1" ht="12.75">
      <c r="A36" s="23">
        <v>9</v>
      </c>
      <c r="B36" s="42" t="s">
        <v>66</v>
      </c>
      <c r="C36" s="24" t="s">
        <v>11</v>
      </c>
      <c r="D36" s="23"/>
      <c r="E36" s="26">
        <f t="shared" si="1"/>
        <v>20000</v>
      </c>
      <c r="F36" s="26">
        <v>20000</v>
      </c>
      <c r="G36" s="26"/>
    </row>
    <row r="37" spans="1:7" s="76" customFormat="1" ht="12.75">
      <c r="A37" s="23">
        <v>10</v>
      </c>
      <c r="B37" s="42" t="s">
        <v>121</v>
      </c>
      <c r="C37" s="24" t="s">
        <v>11</v>
      </c>
      <c r="D37" s="23"/>
      <c r="E37" s="26">
        <f t="shared" si="1"/>
        <v>10000</v>
      </c>
      <c r="F37" s="26">
        <v>10000</v>
      </c>
      <c r="G37" s="26"/>
    </row>
    <row r="38" spans="1:7" s="76" customFormat="1" ht="12.75">
      <c r="A38" s="23">
        <v>11</v>
      </c>
      <c r="B38" s="42" t="s">
        <v>67</v>
      </c>
      <c r="C38" s="24" t="s">
        <v>11</v>
      </c>
      <c r="D38" s="23"/>
      <c r="E38" s="26">
        <f t="shared" si="1"/>
        <v>35000</v>
      </c>
      <c r="F38" s="26">
        <v>35000</v>
      </c>
      <c r="G38" s="26"/>
    </row>
    <row r="39" spans="1:7" s="76" customFormat="1" ht="12.75">
      <c r="A39" s="23">
        <v>12</v>
      </c>
      <c r="B39" s="42" t="s">
        <v>122</v>
      </c>
      <c r="C39" s="24" t="s">
        <v>11</v>
      </c>
      <c r="D39" s="23"/>
      <c r="E39" s="26">
        <f t="shared" si="1"/>
        <v>100000</v>
      </c>
      <c r="F39" s="26">
        <v>100000</v>
      </c>
      <c r="G39" s="26"/>
    </row>
    <row r="40" spans="1:7" s="76" customFormat="1" ht="12.75">
      <c r="A40" s="23">
        <v>13</v>
      </c>
      <c r="B40" s="42" t="s">
        <v>123</v>
      </c>
      <c r="C40" s="24" t="s">
        <v>11</v>
      </c>
      <c r="D40" s="23"/>
      <c r="E40" s="26">
        <f t="shared" si="1"/>
        <v>23000</v>
      </c>
      <c r="F40" s="26">
        <v>23000</v>
      </c>
      <c r="G40" s="26"/>
    </row>
    <row r="41" spans="1:7" s="76" customFormat="1" ht="12.75">
      <c r="A41" s="23">
        <v>14</v>
      </c>
      <c r="B41" s="42" t="s">
        <v>192</v>
      </c>
      <c r="C41" s="24" t="s">
        <v>11</v>
      </c>
      <c r="D41" s="23"/>
      <c r="E41" s="26">
        <f>F41+G41</f>
        <v>240000</v>
      </c>
      <c r="F41" s="34">
        <v>240000</v>
      </c>
      <c r="G41" s="26"/>
    </row>
    <row r="42" spans="1:7" s="76" customFormat="1" ht="26.25">
      <c r="A42" s="23">
        <v>15</v>
      </c>
      <c r="B42" s="42" t="s">
        <v>275</v>
      </c>
      <c r="C42" s="24" t="s">
        <v>11</v>
      </c>
      <c r="D42" s="23"/>
      <c r="E42" s="26">
        <f>F42+G42</f>
        <v>2000000</v>
      </c>
      <c r="F42" s="34">
        <v>2000000</v>
      </c>
      <c r="G42" s="26"/>
    </row>
    <row r="43" spans="1:7" s="76" customFormat="1" ht="12.75">
      <c r="A43" s="23">
        <v>16</v>
      </c>
      <c r="B43" s="42" t="s">
        <v>289</v>
      </c>
      <c r="C43" s="24" t="s">
        <v>11</v>
      </c>
      <c r="D43" s="23"/>
      <c r="E43" s="26">
        <f>F43+G43</f>
        <v>200000</v>
      </c>
      <c r="F43" s="34">
        <v>200000</v>
      </c>
      <c r="G43" s="26"/>
    </row>
    <row r="44" spans="1:7" s="76" customFormat="1" ht="12.75">
      <c r="A44" s="23"/>
      <c r="B44" s="19" t="s">
        <v>267</v>
      </c>
      <c r="C44" s="24"/>
      <c r="D44" s="23"/>
      <c r="E44" s="115">
        <f>SUM(E45:E46)</f>
        <v>2534000</v>
      </c>
      <c r="F44" s="115">
        <f>SUM(F45:F46)</f>
        <v>2534000</v>
      </c>
      <c r="G44" s="115">
        <f>G45</f>
        <v>0</v>
      </c>
    </row>
    <row r="45" spans="1:7" s="76" customFormat="1" ht="12.75">
      <c r="A45" s="23"/>
      <c r="B45" s="42" t="s">
        <v>268</v>
      </c>
      <c r="C45" s="24" t="s">
        <v>260</v>
      </c>
      <c r="D45" s="23"/>
      <c r="E45" s="26">
        <f>F45+G45</f>
        <v>1034000</v>
      </c>
      <c r="F45" s="34">
        <v>1034000</v>
      </c>
      <c r="G45" s="26"/>
    </row>
    <row r="46" spans="1:7" s="76" customFormat="1" ht="12.75">
      <c r="A46" s="23"/>
      <c r="B46" s="42" t="s">
        <v>283</v>
      </c>
      <c r="C46" s="24" t="s">
        <v>260</v>
      </c>
      <c r="D46" s="23"/>
      <c r="E46" s="26">
        <f>F46+G46</f>
        <v>1500000</v>
      </c>
      <c r="F46" s="34">
        <v>1500000</v>
      </c>
      <c r="G46" s="26"/>
    </row>
    <row r="47" spans="1:7" s="22" customFormat="1" ht="12.75">
      <c r="A47" s="18"/>
      <c r="B47" s="19" t="s">
        <v>12</v>
      </c>
      <c r="C47" s="21">
        <f>SUM(C48:C60)+C67</f>
        <v>84</v>
      </c>
      <c r="D47" s="21">
        <f>SUM(D48:D60)+D67</f>
        <v>0</v>
      </c>
      <c r="E47" s="21">
        <f>SUM(E48:E60)+E67</f>
        <v>25944000</v>
      </c>
      <c r="F47" s="21">
        <f>SUM(F48:F60)+F67</f>
        <v>25944000</v>
      </c>
      <c r="G47" s="21">
        <f>SUM(G48:G60)+G67</f>
        <v>0</v>
      </c>
    </row>
    <row r="48" spans="1:8" ht="26.25">
      <c r="A48" s="23">
        <v>1</v>
      </c>
      <c r="B48" s="42" t="s">
        <v>193</v>
      </c>
      <c r="C48" s="80" t="s">
        <v>14</v>
      </c>
      <c r="D48" s="78"/>
      <c r="E48" s="26">
        <f aca="true" t="shared" si="2" ref="E48:E59">F48+G48</f>
        <v>180000</v>
      </c>
      <c r="F48" s="26">
        <v>180000</v>
      </c>
      <c r="G48" s="21"/>
      <c r="H48" s="102"/>
    </row>
    <row r="49" spans="1:7" ht="26.25">
      <c r="A49" s="23">
        <v>2</v>
      </c>
      <c r="B49" s="42" t="s">
        <v>194</v>
      </c>
      <c r="C49" s="80" t="s">
        <v>13</v>
      </c>
      <c r="D49" s="78"/>
      <c r="E49" s="26">
        <f t="shared" si="2"/>
        <v>50000</v>
      </c>
      <c r="F49" s="26">
        <v>50000</v>
      </c>
      <c r="G49" s="21"/>
    </row>
    <row r="50" spans="1:7" ht="26.25">
      <c r="A50" s="23">
        <v>3</v>
      </c>
      <c r="B50" s="42" t="s">
        <v>195</v>
      </c>
      <c r="C50" s="80" t="s">
        <v>14</v>
      </c>
      <c r="D50" s="78"/>
      <c r="E50" s="26">
        <f t="shared" si="2"/>
        <v>80000</v>
      </c>
      <c r="F50" s="26">
        <v>80000</v>
      </c>
      <c r="G50" s="21"/>
    </row>
    <row r="51" spans="1:8" ht="26.25">
      <c r="A51" s="23">
        <v>4</v>
      </c>
      <c r="B51" s="42" t="s">
        <v>196</v>
      </c>
      <c r="C51" s="80" t="s">
        <v>14</v>
      </c>
      <c r="D51" s="78"/>
      <c r="E51" s="26">
        <f t="shared" si="2"/>
        <v>130000</v>
      </c>
      <c r="F51" s="26">
        <v>130000</v>
      </c>
      <c r="G51" s="21"/>
      <c r="H51" s="102"/>
    </row>
    <row r="52" spans="1:7" ht="26.25">
      <c r="A52" s="23">
        <v>5</v>
      </c>
      <c r="B52" s="42" t="s">
        <v>290</v>
      </c>
      <c r="C52" s="80" t="s">
        <v>14</v>
      </c>
      <c r="D52" s="78"/>
      <c r="E52" s="26">
        <f t="shared" si="2"/>
        <v>3056000</v>
      </c>
      <c r="F52" s="26">
        <v>3056000</v>
      </c>
      <c r="G52" s="21"/>
    </row>
    <row r="53" spans="1:7" ht="39">
      <c r="A53" s="23">
        <v>6</v>
      </c>
      <c r="B53" s="42" t="s">
        <v>197</v>
      </c>
      <c r="C53" s="80" t="s">
        <v>14</v>
      </c>
      <c r="D53" s="78" t="s">
        <v>60</v>
      </c>
      <c r="E53" s="26">
        <f t="shared" si="2"/>
        <v>76000</v>
      </c>
      <c r="F53" s="26">
        <v>76000</v>
      </c>
      <c r="G53" s="21"/>
    </row>
    <row r="54" spans="1:7" ht="39">
      <c r="A54" s="23">
        <v>7</v>
      </c>
      <c r="B54" s="42" t="s">
        <v>198</v>
      </c>
      <c r="C54" s="80" t="s">
        <v>14</v>
      </c>
      <c r="D54" s="78" t="s">
        <v>60</v>
      </c>
      <c r="E54" s="26">
        <f t="shared" si="2"/>
        <v>427000</v>
      </c>
      <c r="F54" s="26">
        <v>427000</v>
      </c>
      <c r="G54" s="21"/>
    </row>
    <row r="55" spans="1:7" ht="39">
      <c r="A55" s="23">
        <v>8</v>
      </c>
      <c r="B55" s="42" t="s">
        <v>199</v>
      </c>
      <c r="C55" s="80" t="s">
        <v>14</v>
      </c>
      <c r="D55" s="78"/>
      <c r="E55" s="26">
        <f t="shared" si="2"/>
        <v>61000</v>
      </c>
      <c r="F55" s="56">
        <v>61000</v>
      </c>
      <c r="G55" s="21"/>
    </row>
    <row r="56" spans="1:7" ht="26.25">
      <c r="A56" s="23">
        <v>9</v>
      </c>
      <c r="B56" s="42" t="s">
        <v>200</v>
      </c>
      <c r="C56" s="80" t="s">
        <v>14</v>
      </c>
      <c r="D56" s="78"/>
      <c r="E56" s="26">
        <f t="shared" si="2"/>
        <v>50000</v>
      </c>
      <c r="F56" s="56">
        <v>50000</v>
      </c>
      <c r="G56" s="21"/>
    </row>
    <row r="57" spans="1:7" ht="12.75">
      <c r="A57" s="23">
        <v>10</v>
      </c>
      <c r="B57" s="42" t="s">
        <v>276</v>
      </c>
      <c r="C57" s="80" t="s">
        <v>14</v>
      </c>
      <c r="D57" s="78"/>
      <c r="E57" s="26">
        <f t="shared" si="2"/>
        <v>1190000</v>
      </c>
      <c r="F57" s="56">
        <v>1190000</v>
      </c>
      <c r="G57" s="21"/>
    </row>
    <row r="58" spans="1:7" s="116" customFormat="1" ht="26.25">
      <c r="A58" s="23">
        <v>11</v>
      </c>
      <c r="B58" s="42" t="s">
        <v>287</v>
      </c>
      <c r="C58" s="80" t="s">
        <v>14</v>
      </c>
      <c r="D58" s="78"/>
      <c r="E58" s="26">
        <f t="shared" si="2"/>
        <v>2000</v>
      </c>
      <c r="F58" s="26">
        <v>2000</v>
      </c>
      <c r="G58" s="21"/>
    </row>
    <row r="59" spans="1:7" s="116" customFormat="1" ht="26.25">
      <c r="A59" s="23">
        <v>12</v>
      </c>
      <c r="B59" s="42" t="s">
        <v>288</v>
      </c>
      <c r="C59" s="80" t="s">
        <v>14</v>
      </c>
      <c r="D59" s="78"/>
      <c r="E59" s="26">
        <f t="shared" si="2"/>
        <v>5000</v>
      </c>
      <c r="F59" s="26">
        <v>5000</v>
      </c>
      <c r="G59" s="21"/>
    </row>
    <row r="60" spans="1:7" ht="26.25">
      <c r="A60" s="23">
        <v>11</v>
      </c>
      <c r="B60" s="30" t="s">
        <v>58</v>
      </c>
      <c r="C60" s="18"/>
      <c r="D60" s="31"/>
      <c r="E60" s="32">
        <f>SUM(E61:E66)</f>
        <v>496000</v>
      </c>
      <c r="F60" s="32">
        <f>SUM(F61:F66)</f>
        <v>496000</v>
      </c>
      <c r="G60" s="32">
        <f>SUM(G61:G66)</f>
        <v>0</v>
      </c>
    </row>
    <row r="61" spans="1:7" ht="12.75">
      <c r="A61" s="33" t="s">
        <v>277</v>
      </c>
      <c r="B61" s="94" t="s">
        <v>203</v>
      </c>
      <c r="C61" s="24" t="s">
        <v>14</v>
      </c>
      <c r="D61" s="25"/>
      <c r="E61" s="26">
        <f aca="true" t="shared" si="3" ref="E61:E66">F61+G61</f>
        <v>228000</v>
      </c>
      <c r="F61" s="26">
        <v>228000</v>
      </c>
      <c r="G61" s="34"/>
    </row>
    <row r="62" spans="1:7" ht="12.75" customHeight="1">
      <c r="A62" s="33" t="s">
        <v>278</v>
      </c>
      <c r="B62" s="74" t="s">
        <v>204</v>
      </c>
      <c r="C62" s="24" t="s">
        <v>14</v>
      </c>
      <c r="D62" s="25"/>
      <c r="E62" s="26">
        <f t="shared" si="3"/>
        <v>180000</v>
      </c>
      <c r="F62" s="26">
        <v>180000</v>
      </c>
      <c r="G62" s="34"/>
    </row>
    <row r="63" spans="1:7" ht="12.75" customHeight="1">
      <c r="A63" s="33" t="s">
        <v>279</v>
      </c>
      <c r="B63" s="74" t="s">
        <v>205</v>
      </c>
      <c r="C63" s="24" t="s">
        <v>14</v>
      </c>
      <c r="D63" s="25"/>
      <c r="E63" s="26">
        <f t="shared" si="3"/>
        <v>60000</v>
      </c>
      <c r="F63" s="26">
        <v>60000</v>
      </c>
      <c r="G63" s="34"/>
    </row>
    <row r="64" spans="1:7" ht="12.75" customHeight="1">
      <c r="A64" s="33" t="s">
        <v>280</v>
      </c>
      <c r="B64" s="95" t="s">
        <v>206</v>
      </c>
      <c r="C64" s="24" t="s">
        <v>14</v>
      </c>
      <c r="D64" s="25"/>
      <c r="E64" s="26">
        <f t="shared" si="3"/>
        <v>15000</v>
      </c>
      <c r="F64" s="26">
        <v>15000</v>
      </c>
      <c r="G64" s="34"/>
    </row>
    <row r="65" spans="1:8" ht="12.75" customHeight="1">
      <c r="A65" s="33" t="s">
        <v>281</v>
      </c>
      <c r="B65" s="95" t="s">
        <v>207</v>
      </c>
      <c r="C65" s="24" t="s">
        <v>14</v>
      </c>
      <c r="D65" s="25"/>
      <c r="E65" s="26">
        <f t="shared" si="3"/>
        <v>8000</v>
      </c>
      <c r="F65" s="26">
        <v>8000</v>
      </c>
      <c r="G65" s="34"/>
      <c r="H65" s="102"/>
    </row>
    <row r="66" spans="1:7" ht="12.75" customHeight="1">
      <c r="A66" s="33" t="s">
        <v>282</v>
      </c>
      <c r="B66" s="95" t="s">
        <v>208</v>
      </c>
      <c r="C66" s="24" t="s">
        <v>14</v>
      </c>
      <c r="D66" s="25"/>
      <c r="E66" s="26">
        <f t="shared" si="3"/>
        <v>5000</v>
      </c>
      <c r="F66" s="26">
        <v>5000</v>
      </c>
      <c r="G66" s="34"/>
    </row>
    <row r="67" spans="1:7" s="37" customFormat="1" ht="12.75" customHeight="1">
      <c r="A67" s="35">
        <v>12</v>
      </c>
      <c r="B67" s="36" t="s">
        <v>15</v>
      </c>
      <c r="C67" s="96">
        <v>84</v>
      </c>
      <c r="D67" s="31"/>
      <c r="E67" s="21">
        <f>F67+G67</f>
        <v>20141000</v>
      </c>
      <c r="F67" s="32">
        <v>20141000</v>
      </c>
      <c r="G67" s="32"/>
    </row>
    <row r="68" spans="1:7" s="37" customFormat="1" ht="12.75" customHeight="1">
      <c r="A68" s="35"/>
      <c r="B68" s="19" t="s">
        <v>61</v>
      </c>
      <c r="C68" s="96"/>
      <c r="D68" s="31"/>
      <c r="E68" s="21">
        <f>SUM(E69:E70)</f>
        <v>591000</v>
      </c>
      <c r="F68" s="21">
        <f>SUM(F69:F70)</f>
        <v>591000</v>
      </c>
      <c r="G68" s="21">
        <f>SUM(G69:G70)</f>
        <v>0</v>
      </c>
    </row>
    <row r="69" spans="1:7" s="37" customFormat="1" ht="12.75" customHeight="1">
      <c r="A69" s="29">
        <v>1</v>
      </c>
      <c r="B69" s="28" t="s">
        <v>105</v>
      </c>
      <c r="C69" s="24" t="s">
        <v>62</v>
      </c>
      <c r="D69" s="25"/>
      <c r="E69" s="26">
        <f>F69+G69</f>
        <v>6000</v>
      </c>
      <c r="F69" s="34">
        <v>6000</v>
      </c>
      <c r="G69" s="34"/>
    </row>
    <row r="70" spans="1:7" s="37" customFormat="1" ht="26.25">
      <c r="A70" s="29">
        <v>2</v>
      </c>
      <c r="B70" s="107" t="s">
        <v>230</v>
      </c>
      <c r="C70" s="24" t="s">
        <v>62</v>
      </c>
      <c r="D70" s="25"/>
      <c r="E70" s="26">
        <f>F70+G70</f>
        <v>585000</v>
      </c>
      <c r="F70" s="34">
        <v>585000</v>
      </c>
      <c r="G70" s="34"/>
    </row>
    <row r="71" spans="1:7" s="37" customFormat="1" ht="12.75" customHeight="1">
      <c r="A71" s="39"/>
      <c r="B71" s="39" t="s">
        <v>64</v>
      </c>
      <c r="C71" s="39"/>
      <c r="D71" s="39"/>
      <c r="E71" s="77">
        <f>E72</f>
        <v>20000</v>
      </c>
      <c r="F71" s="77">
        <f>F72</f>
        <v>20000</v>
      </c>
      <c r="G71" s="77">
        <f>G72</f>
        <v>0</v>
      </c>
    </row>
    <row r="72" spans="1:7" ht="12.75" customHeight="1">
      <c r="A72" s="29">
        <v>1</v>
      </c>
      <c r="B72" s="25" t="s">
        <v>111</v>
      </c>
      <c r="C72" s="83" t="s">
        <v>17</v>
      </c>
      <c r="D72" s="25"/>
      <c r="E72" s="26">
        <f>F72+G72</f>
        <v>20000</v>
      </c>
      <c r="F72" s="34">
        <v>20000</v>
      </c>
      <c r="G72" s="34">
        <v>0</v>
      </c>
    </row>
    <row r="73" spans="1:7" ht="12.75">
      <c r="A73" s="39"/>
      <c r="B73" s="39" t="s">
        <v>88</v>
      </c>
      <c r="C73" s="39"/>
      <c r="D73" s="39"/>
      <c r="E73" s="77">
        <f>SUM(E74:E78)</f>
        <v>190000</v>
      </c>
      <c r="F73" s="77">
        <f>SUM(F74:F78)</f>
        <v>190000</v>
      </c>
      <c r="G73" s="77">
        <f>SUM(G74:G78)</f>
        <v>0</v>
      </c>
    </row>
    <row r="74" spans="1:7" ht="12.75">
      <c r="A74" s="41" t="s">
        <v>16</v>
      </c>
      <c r="B74" s="97" t="s">
        <v>104</v>
      </c>
      <c r="C74" s="43" t="s">
        <v>17</v>
      </c>
      <c r="D74" s="44"/>
      <c r="E74" s="26">
        <f>F74+G74</f>
        <v>120000</v>
      </c>
      <c r="F74" s="45">
        <v>120000</v>
      </c>
      <c r="G74" s="45"/>
    </row>
    <row r="75" spans="1:7" ht="12.75">
      <c r="A75" s="41" t="s">
        <v>18</v>
      </c>
      <c r="B75" s="25" t="s">
        <v>105</v>
      </c>
      <c r="C75" s="43" t="s">
        <v>17</v>
      </c>
      <c r="D75" s="44"/>
      <c r="E75" s="26">
        <f>F75+G75</f>
        <v>10000</v>
      </c>
      <c r="F75" s="45">
        <v>10000</v>
      </c>
      <c r="G75" s="45"/>
    </row>
    <row r="76" spans="1:7" ht="12.75">
      <c r="A76" s="41" t="s">
        <v>19</v>
      </c>
      <c r="B76" s="25" t="s">
        <v>106</v>
      </c>
      <c r="C76" s="43" t="s">
        <v>17</v>
      </c>
      <c r="D76" s="44"/>
      <c r="E76" s="26">
        <f>F76+G76</f>
        <v>10000</v>
      </c>
      <c r="F76" s="45">
        <v>10000</v>
      </c>
      <c r="G76" s="45"/>
    </row>
    <row r="77" spans="1:7" ht="12.75">
      <c r="A77" s="41" t="s">
        <v>20</v>
      </c>
      <c r="B77" s="25" t="s">
        <v>107</v>
      </c>
      <c r="C77" s="43" t="s">
        <v>17</v>
      </c>
      <c r="D77" s="44"/>
      <c r="E77" s="26">
        <f>F77+G77</f>
        <v>20000</v>
      </c>
      <c r="F77" s="45">
        <v>20000</v>
      </c>
      <c r="G77" s="45"/>
    </row>
    <row r="78" spans="1:7" ht="12.75">
      <c r="A78" s="41" t="s">
        <v>89</v>
      </c>
      <c r="B78" s="25" t="s">
        <v>108</v>
      </c>
      <c r="C78" s="43" t="s">
        <v>17</v>
      </c>
      <c r="D78" s="44"/>
      <c r="E78" s="26">
        <f>F78+G78</f>
        <v>30000</v>
      </c>
      <c r="F78" s="45">
        <v>30000</v>
      </c>
      <c r="G78" s="45"/>
    </row>
    <row r="79" spans="1:7" ht="12.75">
      <c r="A79" s="46"/>
      <c r="B79" s="39" t="s">
        <v>21</v>
      </c>
      <c r="C79" s="47"/>
      <c r="D79" s="40"/>
      <c r="E79" s="17">
        <f>E80+E129</f>
        <v>38832275</v>
      </c>
      <c r="F79" s="17">
        <f>F80+F129</f>
        <v>10639000</v>
      </c>
      <c r="G79" s="17">
        <f>G80+G129</f>
        <v>28193275</v>
      </c>
    </row>
    <row r="80" spans="1:7" ht="12.75">
      <c r="A80" s="48"/>
      <c r="B80" s="49" t="s">
        <v>22</v>
      </c>
      <c r="C80" s="50">
        <v>66</v>
      </c>
      <c r="D80" s="51"/>
      <c r="E80" s="52">
        <f>SUM(E81:E128)</f>
        <v>24657000</v>
      </c>
      <c r="F80" s="52">
        <f>SUM(F81:F128)</f>
        <v>6500000</v>
      </c>
      <c r="G80" s="52">
        <f>SUM(G81:G128)</f>
        <v>18157000</v>
      </c>
    </row>
    <row r="81" spans="1:7" ht="39">
      <c r="A81" s="44">
        <v>1</v>
      </c>
      <c r="B81" s="42" t="s">
        <v>158</v>
      </c>
      <c r="C81" s="53" t="s">
        <v>90</v>
      </c>
      <c r="D81" s="54"/>
      <c r="E81" s="26">
        <f>F81+G81</f>
        <v>980000</v>
      </c>
      <c r="F81" s="55">
        <v>980000</v>
      </c>
      <c r="G81" s="56"/>
    </row>
    <row r="82" spans="1:7" ht="26.25">
      <c r="A82" s="44">
        <v>2</v>
      </c>
      <c r="B82" s="42" t="s">
        <v>159</v>
      </c>
      <c r="C82" s="53" t="s">
        <v>90</v>
      </c>
      <c r="D82" s="54"/>
      <c r="E82" s="26">
        <f aca="true" t="shared" si="4" ref="E82:E128">F82+G82</f>
        <v>150000</v>
      </c>
      <c r="F82" s="55">
        <v>150000</v>
      </c>
      <c r="G82" s="56"/>
    </row>
    <row r="83" spans="1:7" ht="26.25">
      <c r="A83" s="44">
        <v>3</v>
      </c>
      <c r="B83" s="42" t="s">
        <v>160</v>
      </c>
      <c r="C83" s="53" t="s">
        <v>90</v>
      </c>
      <c r="D83" s="54"/>
      <c r="E83" s="26">
        <f t="shared" si="4"/>
        <v>52000</v>
      </c>
      <c r="F83" s="55">
        <v>52000</v>
      </c>
      <c r="G83" s="56"/>
    </row>
    <row r="84" spans="1:7" ht="12.75">
      <c r="A84" s="44">
        <v>4</v>
      </c>
      <c r="B84" s="42" t="s">
        <v>161</v>
      </c>
      <c r="C84" s="53" t="s">
        <v>90</v>
      </c>
      <c r="D84" s="54"/>
      <c r="E84" s="26">
        <f t="shared" si="4"/>
        <v>1440000</v>
      </c>
      <c r="F84" s="55">
        <v>1440000</v>
      </c>
      <c r="G84" s="56"/>
    </row>
    <row r="85" spans="1:7" ht="26.25">
      <c r="A85" s="44">
        <v>5</v>
      </c>
      <c r="B85" s="42" t="s">
        <v>250</v>
      </c>
      <c r="C85" s="53" t="s">
        <v>90</v>
      </c>
      <c r="D85" s="54"/>
      <c r="E85" s="26">
        <f t="shared" si="4"/>
        <v>1000000</v>
      </c>
      <c r="F85" s="55">
        <v>1000000</v>
      </c>
      <c r="G85" s="56"/>
    </row>
    <row r="86" spans="1:7" ht="12.75">
      <c r="A86" s="44">
        <v>6</v>
      </c>
      <c r="B86" s="42" t="s">
        <v>251</v>
      </c>
      <c r="C86" s="53" t="s">
        <v>90</v>
      </c>
      <c r="D86" s="54"/>
      <c r="E86" s="26">
        <f t="shared" si="4"/>
        <v>464000</v>
      </c>
      <c r="F86" s="55">
        <v>464000</v>
      </c>
      <c r="G86" s="56"/>
    </row>
    <row r="87" spans="1:7" ht="12.75">
      <c r="A87" s="44">
        <v>7</v>
      </c>
      <c r="B87" s="42" t="s">
        <v>162</v>
      </c>
      <c r="C87" s="53" t="s">
        <v>90</v>
      </c>
      <c r="D87" s="54"/>
      <c r="E87" s="26">
        <f t="shared" si="4"/>
        <v>50000</v>
      </c>
      <c r="F87" s="55"/>
      <c r="G87" s="56">
        <v>50000</v>
      </c>
    </row>
    <row r="88" spans="1:7" ht="12.75">
      <c r="A88" s="44">
        <v>8</v>
      </c>
      <c r="B88" s="42" t="s">
        <v>163</v>
      </c>
      <c r="C88" s="53" t="s">
        <v>9</v>
      </c>
      <c r="D88" s="54"/>
      <c r="E88" s="26">
        <f t="shared" si="4"/>
        <v>114000</v>
      </c>
      <c r="F88" s="55">
        <v>114000</v>
      </c>
      <c r="G88" s="56"/>
    </row>
    <row r="89" spans="1:7" ht="12.75">
      <c r="A89" s="44">
        <v>9</v>
      </c>
      <c r="B89" s="42" t="s">
        <v>164</v>
      </c>
      <c r="C89" s="53" t="s">
        <v>9</v>
      </c>
      <c r="D89" s="54"/>
      <c r="E89" s="26">
        <f t="shared" si="4"/>
        <v>40000</v>
      </c>
      <c r="F89" s="55"/>
      <c r="G89" s="56">
        <v>40000</v>
      </c>
    </row>
    <row r="90" spans="1:7" ht="12.75">
      <c r="A90" s="44">
        <v>10</v>
      </c>
      <c r="B90" s="42" t="s">
        <v>249</v>
      </c>
      <c r="C90" s="53" t="s">
        <v>9</v>
      </c>
      <c r="D90" s="54"/>
      <c r="E90" s="26">
        <f t="shared" si="4"/>
        <v>900000</v>
      </c>
      <c r="F90" s="55">
        <v>900000</v>
      </c>
      <c r="G90" s="56"/>
    </row>
    <row r="91" spans="1:7" ht="12.75">
      <c r="A91" s="44">
        <v>11</v>
      </c>
      <c r="B91" s="42" t="s">
        <v>252</v>
      </c>
      <c r="C91" s="53" t="s">
        <v>9</v>
      </c>
      <c r="D91" s="54"/>
      <c r="E91" s="26">
        <f t="shared" si="4"/>
        <v>300000</v>
      </c>
      <c r="F91" s="55">
        <v>300000</v>
      </c>
      <c r="G91" s="56"/>
    </row>
    <row r="92" spans="1:7" ht="12.75">
      <c r="A92" s="44">
        <v>12</v>
      </c>
      <c r="B92" s="42" t="s">
        <v>178</v>
      </c>
      <c r="C92" s="53" t="s">
        <v>9</v>
      </c>
      <c r="D92" s="54"/>
      <c r="E92" s="26">
        <f t="shared" si="4"/>
        <v>700000</v>
      </c>
      <c r="F92" s="55">
        <v>700000</v>
      </c>
      <c r="G92" s="56"/>
    </row>
    <row r="93" spans="1:7" ht="12.75">
      <c r="A93" s="44">
        <v>13</v>
      </c>
      <c r="B93" s="42" t="s">
        <v>183</v>
      </c>
      <c r="C93" s="53" t="s">
        <v>9</v>
      </c>
      <c r="D93" s="54"/>
      <c r="E93" s="26">
        <f t="shared" si="4"/>
        <v>400000</v>
      </c>
      <c r="F93" s="55">
        <v>400000</v>
      </c>
      <c r="G93" s="56"/>
    </row>
    <row r="94" spans="1:7" ht="12.75">
      <c r="A94" s="44">
        <v>14</v>
      </c>
      <c r="B94" s="42" t="s">
        <v>184</v>
      </c>
      <c r="C94" s="53" t="s">
        <v>9</v>
      </c>
      <c r="D94" s="54"/>
      <c r="E94" s="26">
        <f t="shared" si="4"/>
        <v>320000</v>
      </c>
      <c r="F94" s="55"/>
      <c r="G94" s="56">
        <v>320000</v>
      </c>
    </row>
    <row r="95" spans="1:7" ht="12.75">
      <c r="A95" s="44">
        <v>15</v>
      </c>
      <c r="B95" s="42" t="s">
        <v>257</v>
      </c>
      <c r="C95" s="53" t="s">
        <v>9</v>
      </c>
      <c r="D95" s="54"/>
      <c r="E95" s="26">
        <f t="shared" si="4"/>
        <v>140000</v>
      </c>
      <c r="F95" s="55"/>
      <c r="G95" s="56">
        <v>140000</v>
      </c>
    </row>
    <row r="96" spans="1:7" ht="12.75">
      <c r="A96" s="44">
        <v>16</v>
      </c>
      <c r="B96" s="42" t="s">
        <v>165</v>
      </c>
      <c r="C96" s="53" t="s">
        <v>9</v>
      </c>
      <c r="D96" s="54"/>
      <c r="E96" s="26">
        <f t="shared" si="4"/>
        <v>40000</v>
      </c>
      <c r="F96" s="55"/>
      <c r="G96" s="56">
        <v>40000</v>
      </c>
    </row>
    <row r="97" spans="1:7" ht="12.75">
      <c r="A97" s="44">
        <v>17</v>
      </c>
      <c r="B97" s="42" t="s">
        <v>166</v>
      </c>
      <c r="C97" s="53" t="s">
        <v>9</v>
      </c>
      <c r="D97" s="54"/>
      <c r="E97" s="26">
        <f t="shared" si="4"/>
        <v>40000</v>
      </c>
      <c r="F97" s="55"/>
      <c r="G97" s="56">
        <v>40000</v>
      </c>
    </row>
    <row r="98" spans="1:7" ht="12.75">
      <c r="A98" s="44">
        <v>18</v>
      </c>
      <c r="B98" s="42" t="s">
        <v>167</v>
      </c>
      <c r="C98" s="53" t="s">
        <v>9</v>
      </c>
      <c r="D98" s="54"/>
      <c r="E98" s="26">
        <f t="shared" si="4"/>
        <v>30000</v>
      </c>
      <c r="F98" s="55"/>
      <c r="G98" s="56">
        <v>30000</v>
      </c>
    </row>
    <row r="99" spans="1:7" ht="12.75">
      <c r="A99" s="44">
        <v>19</v>
      </c>
      <c r="B99" s="42" t="s">
        <v>168</v>
      </c>
      <c r="C99" s="53" t="s">
        <v>9</v>
      </c>
      <c r="D99" s="54"/>
      <c r="E99" s="26">
        <f t="shared" si="4"/>
        <v>45000</v>
      </c>
      <c r="F99" s="55"/>
      <c r="G99" s="56">
        <v>45000</v>
      </c>
    </row>
    <row r="100" spans="1:7" ht="12.75">
      <c r="A100" s="44">
        <v>20</v>
      </c>
      <c r="B100" s="42" t="s">
        <v>169</v>
      </c>
      <c r="C100" s="53" t="s">
        <v>9</v>
      </c>
      <c r="D100" s="54"/>
      <c r="E100" s="26">
        <f t="shared" si="4"/>
        <v>260000</v>
      </c>
      <c r="F100" s="55"/>
      <c r="G100" s="56">
        <v>260000</v>
      </c>
    </row>
    <row r="101" spans="1:7" ht="12.75">
      <c r="A101" s="44">
        <v>21</v>
      </c>
      <c r="B101" s="42" t="s">
        <v>170</v>
      </c>
      <c r="C101" s="53" t="s">
        <v>9</v>
      </c>
      <c r="D101" s="54"/>
      <c r="E101" s="26">
        <f t="shared" si="4"/>
        <v>620000</v>
      </c>
      <c r="F101" s="55"/>
      <c r="G101" s="56">
        <v>620000</v>
      </c>
    </row>
    <row r="102" spans="1:7" ht="12.75">
      <c r="A102" s="44">
        <v>22</v>
      </c>
      <c r="B102" s="42" t="s">
        <v>171</v>
      </c>
      <c r="C102" s="53" t="s">
        <v>9</v>
      </c>
      <c r="D102" s="54"/>
      <c r="E102" s="26">
        <f t="shared" si="4"/>
        <v>381000</v>
      </c>
      <c r="F102" s="55"/>
      <c r="G102" s="56">
        <v>381000</v>
      </c>
    </row>
    <row r="103" spans="1:7" ht="12.75">
      <c r="A103" s="44">
        <v>23</v>
      </c>
      <c r="B103" s="42" t="s">
        <v>172</v>
      </c>
      <c r="C103" s="53" t="s">
        <v>9</v>
      </c>
      <c r="D103" s="54"/>
      <c r="E103" s="26">
        <f t="shared" si="4"/>
        <v>113000</v>
      </c>
      <c r="F103" s="55"/>
      <c r="G103" s="56">
        <v>113000</v>
      </c>
    </row>
    <row r="104" spans="1:7" ht="12.75">
      <c r="A104" s="44">
        <v>24</v>
      </c>
      <c r="B104" s="42" t="s">
        <v>173</v>
      </c>
      <c r="C104" s="53" t="s">
        <v>9</v>
      </c>
      <c r="D104" s="54"/>
      <c r="E104" s="26">
        <f t="shared" si="4"/>
        <v>280000</v>
      </c>
      <c r="F104" s="55"/>
      <c r="G104" s="56">
        <v>280000</v>
      </c>
    </row>
    <row r="105" spans="1:7" ht="12.75">
      <c r="A105" s="44">
        <v>25</v>
      </c>
      <c r="B105" s="42" t="s">
        <v>174</v>
      </c>
      <c r="C105" s="53" t="s">
        <v>9</v>
      </c>
      <c r="D105" s="54"/>
      <c r="E105" s="26">
        <f t="shared" si="4"/>
        <v>156000</v>
      </c>
      <c r="F105" s="55"/>
      <c r="G105" s="56">
        <v>156000</v>
      </c>
    </row>
    <row r="106" spans="1:7" ht="26.25">
      <c r="A106" s="44">
        <v>26</v>
      </c>
      <c r="B106" s="42" t="s">
        <v>175</v>
      </c>
      <c r="C106" s="53" t="s">
        <v>9</v>
      </c>
      <c r="D106" s="54"/>
      <c r="E106" s="26">
        <f t="shared" si="4"/>
        <v>54000</v>
      </c>
      <c r="F106" s="55"/>
      <c r="G106" s="56">
        <v>54000</v>
      </c>
    </row>
    <row r="107" spans="1:7" ht="12.75">
      <c r="A107" s="44">
        <v>27</v>
      </c>
      <c r="B107" s="42" t="s">
        <v>176</v>
      </c>
      <c r="C107" s="53" t="s">
        <v>9</v>
      </c>
      <c r="D107" s="54"/>
      <c r="E107" s="26">
        <f t="shared" si="4"/>
        <v>40000</v>
      </c>
      <c r="F107" s="55"/>
      <c r="G107" s="56">
        <v>40000</v>
      </c>
    </row>
    <row r="108" spans="1:7" ht="26.25">
      <c r="A108" s="44">
        <v>28</v>
      </c>
      <c r="B108" s="42" t="s">
        <v>177</v>
      </c>
      <c r="C108" s="53" t="s">
        <v>9</v>
      </c>
      <c r="D108" s="54"/>
      <c r="E108" s="26">
        <f t="shared" si="4"/>
        <v>11000</v>
      </c>
      <c r="F108" s="55"/>
      <c r="G108" s="56">
        <v>11000</v>
      </c>
    </row>
    <row r="109" spans="1:7" ht="12.75">
      <c r="A109" s="44">
        <v>29</v>
      </c>
      <c r="B109" s="42" t="s">
        <v>179</v>
      </c>
      <c r="C109" s="53" t="s">
        <v>9</v>
      </c>
      <c r="D109" s="54"/>
      <c r="E109" s="26">
        <f t="shared" si="4"/>
        <v>20000</v>
      </c>
      <c r="F109" s="55"/>
      <c r="G109" s="56">
        <v>20000</v>
      </c>
    </row>
    <row r="110" spans="1:7" ht="12.75">
      <c r="A110" s="44">
        <v>30</v>
      </c>
      <c r="B110" s="42" t="s">
        <v>180</v>
      </c>
      <c r="C110" s="53" t="s">
        <v>9</v>
      </c>
      <c r="D110" s="54"/>
      <c r="E110" s="26">
        <f t="shared" si="4"/>
        <v>24000</v>
      </c>
      <c r="F110" s="55"/>
      <c r="G110" s="56">
        <v>24000</v>
      </c>
    </row>
    <row r="111" spans="1:7" ht="12.75">
      <c r="A111" s="44">
        <v>31</v>
      </c>
      <c r="B111" s="42" t="s">
        <v>181</v>
      </c>
      <c r="C111" s="53" t="s">
        <v>9</v>
      </c>
      <c r="D111" s="54"/>
      <c r="E111" s="26">
        <f t="shared" si="4"/>
        <v>14000</v>
      </c>
      <c r="F111" s="55"/>
      <c r="G111" s="56">
        <v>14000</v>
      </c>
    </row>
    <row r="112" spans="1:7" ht="12.75">
      <c r="A112" s="44">
        <v>32</v>
      </c>
      <c r="B112" s="42" t="s">
        <v>182</v>
      </c>
      <c r="C112" s="53" t="s">
        <v>9</v>
      </c>
      <c r="D112" s="54"/>
      <c r="E112" s="26">
        <f t="shared" si="4"/>
        <v>60000</v>
      </c>
      <c r="F112" s="55"/>
      <c r="G112" s="56">
        <v>60000</v>
      </c>
    </row>
    <row r="113" spans="1:7" ht="12.75">
      <c r="A113" s="44">
        <v>33</v>
      </c>
      <c r="B113" s="42" t="s">
        <v>253</v>
      </c>
      <c r="C113" s="53" t="s">
        <v>9</v>
      </c>
      <c r="D113" s="54"/>
      <c r="E113" s="26">
        <f t="shared" si="4"/>
        <v>32000</v>
      </c>
      <c r="F113" s="55"/>
      <c r="G113" s="56">
        <v>32000</v>
      </c>
    </row>
    <row r="114" spans="1:7" ht="12.75">
      <c r="A114" s="44">
        <v>34</v>
      </c>
      <c r="B114" s="42" t="s">
        <v>185</v>
      </c>
      <c r="C114" s="53" t="s">
        <v>9</v>
      </c>
      <c r="D114" s="54"/>
      <c r="E114" s="26">
        <f t="shared" si="4"/>
        <v>75000</v>
      </c>
      <c r="F114" s="55"/>
      <c r="G114" s="56">
        <v>75000</v>
      </c>
    </row>
    <row r="115" spans="1:7" ht="12.75">
      <c r="A115" s="44">
        <v>35</v>
      </c>
      <c r="B115" s="42" t="s">
        <v>254</v>
      </c>
      <c r="C115" s="53" t="s">
        <v>9</v>
      </c>
      <c r="D115" s="54"/>
      <c r="E115" s="26">
        <f t="shared" si="4"/>
        <v>10000</v>
      </c>
      <c r="F115" s="55"/>
      <c r="G115" s="56">
        <v>10000</v>
      </c>
    </row>
    <row r="116" spans="1:7" ht="26.25">
      <c r="A116" s="44">
        <v>36</v>
      </c>
      <c r="B116" s="42" t="s">
        <v>186</v>
      </c>
      <c r="C116" s="53" t="s">
        <v>9</v>
      </c>
      <c r="D116" s="54"/>
      <c r="E116" s="26">
        <f t="shared" si="4"/>
        <v>45000</v>
      </c>
      <c r="F116" s="55"/>
      <c r="G116" s="56">
        <v>45000</v>
      </c>
    </row>
    <row r="117" spans="1:7" ht="12.75">
      <c r="A117" s="44">
        <v>37</v>
      </c>
      <c r="B117" s="42" t="s">
        <v>255</v>
      </c>
      <c r="C117" s="53" t="s">
        <v>9</v>
      </c>
      <c r="D117" s="54"/>
      <c r="E117" s="26">
        <f t="shared" si="4"/>
        <v>800000</v>
      </c>
      <c r="F117" s="55"/>
      <c r="G117" s="56">
        <v>800000</v>
      </c>
    </row>
    <row r="118" spans="1:7" ht="12.75">
      <c r="A118" s="44">
        <v>38</v>
      </c>
      <c r="B118" s="42" t="s">
        <v>256</v>
      </c>
      <c r="C118" s="53" t="s">
        <v>9</v>
      </c>
      <c r="D118" s="54"/>
      <c r="E118" s="26">
        <f t="shared" si="4"/>
        <v>35000</v>
      </c>
      <c r="F118" s="55"/>
      <c r="G118" s="56">
        <v>35000</v>
      </c>
    </row>
    <row r="119" spans="1:7" ht="12.75">
      <c r="A119" s="44">
        <v>39</v>
      </c>
      <c r="B119" s="42" t="s">
        <v>291</v>
      </c>
      <c r="C119" s="53" t="s">
        <v>9</v>
      </c>
      <c r="D119" s="54"/>
      <c r="E119" s="26">
        <f t="shared" si="4"/>
        <v>97000</v>
      </c>
      <c r="F119" s="55"/>
      <c r="G119" s="56">
        <v>97000</v>
      </c>
    </row>
    <row r="120" spans="1:7" ht="12.75">
      <c r="A120" s="44">
        <v>40</v>
      </c>
      <c r="B120" s="42" t="s">
        <v>292</v>
      </c>
      <c r="C120" s="53" t="s">
        <v>9</v>
      </c>
      <c r="D120" s="54"/>
      <c r="E120" s="26">
        <f t="shared" si="4"/>
        <v>5373000</v>
      </c>
      <c r="F120" s="55"/>
      <c r="G120" s="56">
        <v>5373000</v>
      </c>
    </row>
    <row r="121" spans="1:7" ht="12.75">
      <c r="A121" s="44">
        <v>41</v>
      </c>
      <c r="B121" s="42" t="s">
        <v>293</v>
      </c>
      <c r="C121" s="53" t="s">
        <v>9</v>
      </c>
      <c r="D121" s="54"/>
      <c r="E121" s="26">
        <f t="shared" si="4"/>
        <v>1570000</v>
      </c>
      <c r="F121" s="55"/>
      <c r="G121" s="56">
        <v>1570000</v>
      </c>
    </row>
    <row r="122" spans="1:7" ht="12.75">
      <c r="A122" s="44">
        <v>42</v>
      </c>
      <c r="B122" s="42" t="s">
        <v>294</v>
      </c>
      <c r="C122" s="53" t="s">
        <v>9</v>
      </c>
      <c r="D122" s="54"/>
      <c r="E122" s="26">
        <f t="shared" si="4"/>
        <v>953000</v>
      </c>
      <c r="F122" s="55"/>
      <c r="G122" s="56">
        <v>953000</v>
      </c>
    </row>
    <row r="123" spans="1:7" ht="12.75">
      <c r="A123" s="44">
        <v>43</v>
      </c>
      <c r="B123" s="42" t="s">
        <v>295</v>
      </c>
      <c r="C123" s="53" t="s">
        <v>9</v>
      </c>
      <c r="D123" s="54"/>
      <c r="E123" s="26">
        <f t="shared" si="4"/>
        <v>2410000</v>
      </c>
      <c r="F123" s="55"/>
      <c r="G123" s="56">
        <v>2410000</v>
      </c>
    </row>
    <row r="124" spans="1:7" ht="12.75">
      <c r="A124" s="44">
        <v>44</v>
      </c>
      <c r="B124" s="42" t="s">
        <v>296</v>
      </c>
      <c r="C124" s="53" t="s">
        <v>9</v>
      </c>
      <c r="D124" s="54"/>
      <c r="E124" s="26">
        <f t="shared" si="4"/>
        <v>470000</v>
      </c>
      <c r="F124" s="55"/>
      <c r="G124" s="56">
        <v>470000</v>
      </c>
    </row>
    <row r="125" spans="1:7" ht="12.75">
      <c r="A125" s="44">
        <v>45</v>
      </c>
      <c r="B125" s="42" t="s">
        <v>297</v>
      </c>
      <c r="C125" s="53" t="s">
        <v>9</v>
      </c>
      <c r="D125" s="54"/>
      <c r="E125" s="26">
        <f t="shared" si="4"/>
        <v>333000</v>
      </c>
      <c r="F125" s="55"/>
      <c r="G125" s="56">
        <v>333000</v>
      </c>
    </row>
    <row r="126" spans="1:7" ht="12.75">
      <c r="A126" s="44">
        <v>46</v>
      </c>
      <c r="B126" s="42" t="s">
        <v>298</v>
      </c>
      <c r="C126" s="53" t="s">
        <v>9</v>
      </c>
      <c r="D126" s="54"/>
      <c r="E126" s="26">
        <f t="shared" si="4"/>
        <v>231000</v>
      </c>
      <c r="F126" s="55"/>
      <c r="G126" s="56">
        <v>231000</v>
      </c>
    </row>
    <row r="127" spans="1:7" ht="12.75">
      <c r="A127" s="44">
        <v>47</v>
      </c>
      <c r="B127" s="42" t="s">
        <v>299</v>
      </c>
      <c r="C127" s="53" t="s">
        <v>9</v>
      </c>
      <c r="D127" s="54"/>
      <c r="E127" s="26">
        <f t="shared" si="4"/>
        <v>276000</v>
      </c>
      <c r="F127" s="55"/>
      <c r="G127" s="56">
        <v>276000</v>
      </c>
    </row>
    <row r="128" spans="1:7" ht="12.75">
      <c r="A128" s="44">
        <v>48</v>
      </c>
      <c r="B128" s="42" t="s">
        <v>300</v>
      </c>
      <c r="C128" s="53" t="s">
        <v>9</v>
      </c>
      <c r="D128" s="54"/>
      <c r="E128" s="26">
        <f t="shared" si="4"/>
        <v>2709000</v>
      </c>
      <c r="F128" s="55"/>
      <c r="G128" s="56">
        <v>2709000</v>
      </c>
    </row>
    <row r="129" spans="1:7" ht="12.75">
      <c r="A129" s="57"/>
      <c r="B129" s="58" t="s">
        <v>23</v>
      </c>
      <c r="C129" s="59"/>
      <c r="D129" s="57"/>
      <c r="E129" s="52">
        <f>SUM(E130:E171)</f>
        <v>14175275</v>
      </c>
      <c r="F129" s="52">
        <f>SUM(F130:F171)</f>
        <v>4139000</v>
      </c>
      <c r="G129" s="52">
        <f>SUM(G130:G171)</f>
        <v>10036275</v>
      </c>
    </row>
    <row r="130" spans="1:7" ht="12.75">
      <c r="A130" s="44">
        <v>1</v>
      </c>
      <c r="B130" s="42" t="s">
        <v>209</v>
      </c>
      <c r="C130" s="53" t="s">
        <v>9</v>
      </c>
      <c r="D130" s="60"/>
      <c r="E130" s="26">
        <f aca="true" t="shared" si="5" ref="E130:E137">F130+G130</f>
        <v>2424000</v>
      </c>
      <c r="F130" s="114">
        <v>2424000</v>
      </c>
      <c r="G130" s="27"/>
    </row>
    <row r="131" spans="1:7" ht="12.75">
      <c r="A131" s="44">
        <v>2</v>
      </c>
      <c r="B131" s="42" t="s">
        <v>210</v>
      </c>
      <c r="C131" s="53" t="s">
        <v>9</v>
      </c>
      <c r="D131" s="60"/>
      <c r="E131" s="26">
        <f t="shared" si="5"/>
        <v>500000</v>
      </c>
      <c r="F131" s="114">
        <v>500000</v>
      </c>
      <c r="G131" s="27"/>
    </row>
    <row r="132" spans="1:7" ht="12.75">
      <c r="A132" s="44">
        <v>3</v>
      </c>
      <c r="B132" s="42" t="s">
        <v>211</v>
      </c>
      <c r="C132" s="53" t="s">
        <v>9</v>
      </c>
      <c r="D132" s="60"/>
      <c r="E132" s="26">
        <f t="shared" si="5"/>
        <v>169000</v>
      </c>
      <c r="F132" s="114">
        <v>169000</v>
      </c>
      <c r="G132" s="27"/>
    </row>
    <row r="133" spans="1:7" ht="12.75">
      <c r="A133" s="44">
        <v>4</v>
      </c>
      <c r="B133" s="42" t="s">
        <v>212</v>
      </c>
      <c r="C133" s="53" t="s">
        <v>9</v>
      </c>
      <c r="D133" s="60"/>
      <c r="E133" s="26">
        <f t="shared" si="5"/>
        <v>516000</v>
      </c>
      <c r="F133" s="114">
        <v>516000</v>
      </c>
      <c r="G133" s="27"/>
    </row>
    <row r="134" spans="1:7" ht="26.25">
      <c r="A134" s="44">
        <v>5</v>
      </c>
      <c r="B134" s="42" t="s">
        <v>213</v>
      </c>
      <c r="C134" s="53" t="s">
        <v>9</v>
      </c>
      <c r="D134" s="60"/>
      <c r="E134" s="26">
        <f t="shared" si="5"/>
        <v>100000</v>
      </c>
      <c r="F134" s="114">
        <v>100000</v>
      </c>
      <c r="G134" s="27"/>
    </row>
    <row r="135" spans="1:7" ht="26.25">
      <c r="A135" s="44">
        <v>6</v>
      </c>
      <c r="B135" s="42" t="s">
        <v>214</v>
      </c>
      <c r="C135" s="53" t="s">
        <v>9</v>
      </c>
      <c r="D135" s="60"/>
      <c r="E135" s="26">
        <f t="shared" si="5"/>
        <v>360000</v>
      </c>
      <c r="F135" s="114">
        <v>360000</v>
      </c>
      <c r="G135" s="27"/>
    </row>
    <row r="136" spans="1:7" ht="14.25" customHeight="1">
      <c r="A136" s="44">
        <v>7</v>
      </c>
      <c r="B136" s="42" t="s">
        <v>218</v>
      </c>
      <c r="C136" s="53" t="s">
        <v>9</v>
      </c>
      <c r="D136" s="60"/>
      <c r="E136" s="26">
        <f t="shared" si="5"/>
        <v>25000</v>
      </c>
      <c r="F136" s="114">
        <v>25000</v>
      </c>
      <c r="G136" s="27"/>
    </row>
    <row r="137" spans="1:7" ht="12.75">
      <c r="A137" s="44">
        <v>8</v>
      </c>
      <c r="B137" s="42" t="s">
        <v>219</v>
      </c>
      <c r="C137" s="53" t="s">
        <v>9</v>
      </c>
      <c r="D137" s="60"/>
      <c r="E137" s="26">
        <f t="shared" si="5"/>
        <v>45000</v>
      </c>
      <c r="F137" s="114">
        <v>45000</v>
      </c>
      <c r="G137" s="27"/>
    </row>
    <row r="138" spans="1:7" ht="12.75">
      <c r="A138" s="44">
        <v>9</v>
      </c>
      <c r="B138" s="42" t="s">
        <v>215</v>
      </c>
      <c r="C138" s="53" t="s">
        <v>9</v>
      </c>
      <c r="D138" s="60"/>
      <c r="E138" s="26">
        <f aca="true" t="shared" si="6" ref="E138:E171">F138+G138</f>
        <v>100000</v>
      </c>
      <c r="F138" s="113"/>
      <c r="G138" s="27">
        <v>100000</v>
      </c>
    </row>
    <row r="139" spans="1:7" ht="12.75">
      <c r="A139" s="44">
        <v>10</v>
      </c>
      <c r="B139" s="42" t="s">
        <v>216</v>
      </c>
      <c r="C139" s="53" t="s">
        <v>9</v>
      </c>
      <c r="D139" s="60"/>
      <c r="E139" s="26">
        <f t="shared" si="6"/>
        <v>10000</v>
      </c>
      <c r="F139" s="113"/>
      <c r="G139" s="27">
        <v>10000</v>
      </c>
    </row>
    <row r="140" spans="1:7" ht="12.75">
      <c r="A140" s="44">
        <v>11</v>
      </c>
      <c r="B140" s="42" t="s">
        <v>217</v>
      </c>
      <c r="C140" s="53" t="s">
        <v>9</v>
      </c>
      <c r="D140" s="60"/>
      <c r="E140" s="26">
        <f t="shared" si="6"/>
        <v>10000</v>
      </c>
      <c r="F140" s="113"/>
      <c r="G140" s="27">
        <v>10000</v>
      </c>
    </row>
    <row r="141" spans="1:7" ht="12.75">
      <c r="A141" s="44">
        <v>12</v>
      </c>
      <c r="B141" s="42" t="s">
        <v>263</v>
      </c>
      <c r="C141" s="53" t="s">
        <v>9</v>
      </c>
      <c r="D141" s="60"/>
      <c r="E141" s="26">
        <f t="shared" si="6"/>
        <v>15000</v>
      </c>
      <c r="F141" s="113"/>
      <c r="G141" s="27">
        <v>15000</v>
      </c>
    </row>
    <row r="142" spans="1:7" ht="12.75">
      <c r="A142" s="44">
        <v>13</v>
      </c>
      <c r="B142" s="42" t="s">
        <v>264</v>
      </c>
      <c r="C142" s="53" t="s">
        <v>9</v>
      </c>
      <c r="D142" s="60"/>
      <c r="E142" s="26">
        <f t="shared" si="6"/>
        <v>20000</v>
      </c>
      <c r="F142" s="113"/>
      <c r="G142" s="27">
        <v>20000</v>
      </c>
    </row>
    <row r="143" spans="1:7" ht="12.75">
      <c r="A143" s="44">
        <v>14</v>
      </c>
      <c r="B143" s="42" t="s">
        <v>221</v>
      </c>
      <c r="C143" s="53" t="s">
        <v>9</v>
      </c>
      <c r="D143" s="60"/>
      <c r="E143" s="26">
        <f t="shared" si="6"/>
        <v>75000</v>
      </c>
      <c r="F143" s="113"/>
      <c r="G143" s="27">
        <v>75000</v>
      </c>
    </row>
    <row r="144" spans="1:7" ht="12.75">
      <c r="A144" s="44">
        <v>15</v>
      </c>
      <c r="B144" s="42" t="s">
        <v>220</v>
      </c>
      <c r="C144" s="53" t="s">
        <v>9</v>
      </c>
      <c r="D144" s="60"/>
      <c r="E144" s="26">
        <f t="shared" si="6"/>
        <v>3000</v>
      </c>
      <c r="F144" s="113"/>
      <c r="G144" s="27">
        <v>3000</v>
      </c>
    </row>
    <row r="145" spans="1:7" ht="12.75">
      <c r="A145" s="44">
        <v>16</v>
      </c>
      <c r="B145" s="42" t="s">
        <v>266</v>
      </c>
      <c r="C145" s="53" t="s">
        <v>9</v>
      </c>
      <c r="D145" s="60"/>
      <c r="E145" s="26">
        <f t="shared" si="6"/>
        <v>100000</v>
      </c>
      <c r="F145" s="113"/>
      <c r="G145" s="27">
        <v>100000</v>
      </c>
    </row>
    <row r="146" spans="1:7" ht="12.75">
      <c r="A146" s="44">
        <v>17</v>
      </c>
      <c r="B146" s="42" t="s">
        <v>303</v>
      </c>
      <c r="C146" s="53" t="s">
        <v>9</v>
      </c>
      <c r="D146" s="60"/>
      <c r="E146" s="26">
        <f t="shared" si="6"/>
        <v>1356600</v>
      </c>
      <c r="F146" s="113"/>
      <c r="G146" s="27">
        <v>1356600</v>
      </c>
    </row>
    <row r="147" spans="1:7" ht="12.75">
      <c r="A147" s="44">
        <v>18</v>
      </c>
      <c r="B147" s="42" t="s">
        <v>304</v>
      </c>
      <c r="C147" s="53" t="s">
        <v>9</v>
      </c>
      <c r="D147" s="60"/>
      <c r="E147" s="26">
        <f t="shared" si="6"/>
        <v>690200</v>
      </c>
      <c r="F147" s="113"/>
      <c r="G147" s="27">
        <v>690200</v>
      </c>
    </row>
    <row r="148" spans="1:7" ht="12.75">
      <c r="A148" s="44">
        <v>19</v>
      </c>
      <c r="B148" s="42" t="s">
        <v>305</v>
      </c>
      <c r="C148" s="53" t="s">
        <v>9</v>
      </c>
      <c r="D148" s="60"/>
      <c r="E148" s="26">
        <f t="shared" si="6"/>
        <v>345219</v>
      </c>
      <c r="F148" s="113"/>
      <c r="G148" s="27">
        <v>345219</v>
      </c>
    </row>
    <row r="149" spans="1:7" ht="12.75">
      <c r="A149" s="44">
        <v>20</v>
      </c>
      <c r="B149" s="42" t="s">
        <v>306</v>
      </c>
      <c r="C149" s="53" t="s">
        <v>9</v>
      </c>
      <c r="D149" s="60"/>
      <c r="E149" s="26">
        <f t="shared" si="6"/>
        <v>254184</v>
      </c>
      <c r="F149" s="113"/>
      <c r="G149" s="27">
        <v>254184</v>
      </c>
    </row>
    <row r="150" spans="1:7" ht="12.75">
      <c r="A150" s="44">
        <v>21</v>
      </c>
      <c r="B150" s="42" t="s">
        <v>307</v>
      </c>
      <c r="C150" s="53" t="s">
        <v>9</v>
      </c>
      <c r="D150" s="60"/>
      <c r="E150" s="26">
        <f t="shared" si="6"/>
        <v>91630</v>
      </c>
      <c r="F150" s="113"/>
      <c r="G150" s="27">
        <v>91630</v>
      </c>
    </row>
    <row r="151" spans="1:7" ht="12.75">
      <c r="A151" s="44">
        <v>22</v>
      </c>
      <c r="B151" s="42" t="s">
        <v>308</v>
      </c>
      <c r="C151" s="53" t="s">
        <v>9</v>
      </c>
      <c r="D151" s="60"/>
      <c r="E151" s="26">
        <f t="shared" si="6"/>
        <v>86870</v>
      </c>
      <c r="F151" s="113"/>
      <c r="G151" s="27">
        <v>86870</v>
      </c>
    </row>
    <row r="152" spans="1:7" ht="12.75">
      <c r="A152" s="44">
        <v>23</v>
      </c>
      <c r="B152" s="42" t="s">
        <v>309</v>
      </c>
      <c r="C152" s="53" t="s">
        <v>9</v>
      </c>
      <c r="D152" s="60"/>
      <c r="E152" s="26">
        <f t="shared" si="6"/>
        <v>394783</v>
      </c>
      <c r="F152" s="113"/>
      <c r="G152" s="27">
        <v>394783</v>
      </c>
    </row>
    <row r="153" spans="1:7" ht="12.75">
      <c r="A153" s="44">
        <v>24</v>
      </c>
      <c r="B153" s="42" t="s">
        <v>310</v>
      </c>
      <c r="C153" s="53" t="s">
        <v>9</v>
      </c>
      <c r="D153" s="60"/>
      <c r="E153" s="26">
        <f t="shared" si="6"/>
        <v>33915</v>
      </c>
      <c r="F153" s="113"/>
      <c r="G153" s="27">
        <v>33915</v>
      </c>
    </row>
    <row r="154" spans="1:7" ht="12.75">
      <c r="A154" s="44">
        <v>25</v>
      </c>
      <c r="B154" s="42" t="s">
        <v>164</v>
      </c>
      <c r="C154" s="53" t="s">
        <v>9</v>
      </c>
      <c r="D154" s="60"/>
      <c r="E154" s="26">
        <f t="shared" si="6"/>
        <v>117044</v>
      </c>
      <c r="F154" s="113"/>
      <c r="G154" s="27">
        <v>117044</v>
      </c>
    </row>
    <row r="155" spans="1:7" ht="12.75">
      <c r="A155" s="44">
        <v>26</v>
      </c>
      <c r="B155" s="42" t="s">
        <v>311</v>
      </c>
      <c r="C155" s="53" t="s">
        <v>9</v>
      </c>
      <c r="D155" s="60"/>
      <c r="E155" s="26">
        <f t="shared" si="6"/>
        <v>99960</v>
      </c>
      <c r="F155" s="113"/>
      <c r="G155" s="27">
        <v>99960</v>
      </c>
    </row>
    <row r="156" spans="1:7" ht="12.75">
      <c r="A156" s="44">
        <v>27</v>
      </c>
      <c r="B156" s="42" t="s">
        <v>312</v>
      </c>
      <c r="C156" s="53" t="s">
        <v>9</v>
      </c>
      <c r="D156" s="60"/>
      <c r="E156" s="26">
        <f t="shared" si="6"/>
        <v>216818</v>
      </c>
      <c r="F156" s="113"/>
      <c r="G156" s="27">
        <v>216818</v>
      </c>
    </row>
    <row r="157" spans="1:7" ht="12.75">
      <c r="A157" s="44">
        <v>28</v>
      </c>
      <c r="B157" s="42" t="s">
        <v>313</v>
      </c>
      <c r="C157" s="53" t="s">
        <v>9</v>
      </c>
      <c r="D157" s="60"/>
      <c r="E157" s="26">
        <f t="shared" si="6"/>
        <v>108885</v>
      </c>
      <c r="F157" s="113"/>
      <c r="G157" s="27">
        <v>108885</v>
      </c>
    </row>
    <row r="158" spans="1:7" ht="12.75">
      <c r="A158" s="44">
        <v>29</v>
      </c>
      <c r="B158" s="42" t="s">
        <v>314</v>
      </c>
      <c r="C158" s="53" t="s">
        <v>9</v>
      </c>
      <c r="D158" s="60"/>
      <c r="E158" s="26">
        <f t="shared" si="6"/>
        <v>40163</v>
      </c>
      <c r="F158" s="113"/>
      <c r="G158" s="27">
        <v>40163</v>
      </c>
    </row>
    <row r="159" spans="1:7" ht="12.75">
      <c r="A159" s="44">
        <v>30</v>
      </c>
      <c r="B159" s="42" t="s">
        <v>315</v>
      </c>
      <c r="C159" s="53" t="s">
        <v>9</v>
      </c>
      <c r="D159" s="60"/>
      <c r="E159" s="26">
        <f t="shared" si="6"/>
        <v>194565</v>
      </c>
      <c r="F159" s="113"/>
      <c r="G159" s="27">
        <v>194565</v>
      </c>
    </row>
    <row r="160" spans="1:7" ht="12.75">
      <c r="A160" s="44">
        <v>31</v>
      </c>
      <c r="B160" s="42" t="s">
        <v>316</v>
      </c>
      <c r="C160" s="53" t="s">
        <v>9</v>
      </c>
      <c r="D160" s="60"/>
      <c r="E160" s="26">
        <f t="shared" si="6"/>
        <v>505512</v>
      </c>
      <c r="F160" s="113"/>
      <c r="G160" s="27">
        <v>505512</v>
      </c>
    </row>
    <row r="161" spans="1:7" ht="12.75">
      <c r="A161" s="44">
        <v>32</v>
      </c>
      <c r="B161" s="42" t="s">
        <v>317</v>
      </c>
      <c r="C161" s="53" t="s">
        <v>9</v>
      </c>
      <c r="D161" s="60"/>
      <c r="E161" s="26">
        <f t="shared" si="6"/>
        <v>566440</v>
      </c>
      <c r="F161" s="113"/>
      <c r="G161" s="27">
        <v>566440</v>
      </c>
    </row>
    <row r="162" spans="1:7" ht="12.75">
      <c r="A162" s="44">
        <v>33</v>
      </c>
      <c r="B162" s="42" t="s">
        <v>318</v>
      </c>
      <c r="C162" s="53" t="s">
        <v>9</v>
      </c>
      <c r="D162" s="60"/>
      <c r="E162" s="26">
        <f t="shared" si="6"/>
        <v>211820</v>
      </c>
      <c r="F162" s="113"/>
      <c r="G162" s="27">
        <v>211820</v>
      </c>
    </row>
    <row r="163" spans="1:7" ht="12.75">
      <c r="A163" s="44">
        <v>34</v>
      </c>
      <c r="B163" s="42" t="s">
        <v>319</v>
      </c>
      <c r="C163" s="53" t="s">
        <v>9</v>
      </c>
      <c r="D163" s="60"/>
      <c r="E163" s="26">
        <f t="shared" si="6"/>
        <v>67830</v>
      </c>
      <c r="F163" s="113"/>
      <c r="G163" s="27">
        <v>67830</v>
      </c>
    </row>
    <row r="164" spans="1:7" ht="12.75">
      <c r="A164" s="44">
        <v>35</v>
      </c>
      <c r="B164" s="42" t="s">
        <v>320</v>
      </c>
      <c r="C164" s="53" t="s">
        <v>9</v>
      </c>
      <c r="D164" s="60"/>
      <c r="E164" s="26">
        <f t="shared" si="6"/>
        <v>517650</v>
      </c>
      <c r="F164" s="113"/>
      <c r="G164" s="27">
        <v>517650</v>
      </c>
    </row>
    <row r="165" spans="1:7" ht="12.75">
      <c r="A165" s="44">
        <v>36</v>
      </c>
      <c r="B165" s="42" t="s">
        <v>321</v>
      </c>
      <c r="C165" s="53" t="s">
        <v>9</v>
      </c>
      <c r="D165" s="60"/>
      <c r="E165" s="26">
        <f t="shared" si="6"/>
        <v>235620</v>
      </c>
      <c r="F165" s="113"/>
      <c r="G165" s="27">
        <v>235620</v>
      </c>
    </row>
    <row r="166" spans="1:7" ht="12.75">
      <c r="A166" s="44">
        <v>37</v>
      </c>
      <c r="B166" s="42" t="s">
        <v>322</v>
      </c>
      <c r="C166" s="53" t="s">
        <v>9</v>
      </c>
      <c r="D166" s="60"/>
      <c r="E166" s="26">
        <f t="shared" si="6"/>
        <v>65450</v>
      </c>
      <c r="F166" s="113"/>
      <c r="G166" s="27">
        <v>65450</v>
      </c>
    </row>
    <row r="167" spans="1:7" ht="12.75">
      <c r="A167" s="44">
        <v>38</v>
      </c>
      <c r="B167" s="42" t="s">
        <v>323</v>
      </c>
      <c r="C167" s="53" t="s">
        <v>9</v>
      </c>
      <c r="D167" s="60"/>
      <c r="E167" s="26">
        <f t="shared" si="6"/>
        <v>29750</v>
      </c>
      <c r="F167" s="113"/>
      <c r="G167" s="27">
        <v>29750</v>
      </c>
    </row>
    <row r="168" spans="1:7" ht="12.75">
      <c r="A168" s="44">
        <v>39</v>
      </c>
      <c r="B168" s="42" t="s">
        <v>324</v>
      </c>
      <c r="C168" s="53" t="s">
        <v>9</v>
      </c>
      <c r="D168" s="60"/>
      <c r="E168" s="26">
        <f t="shared" si="6"/>
        <v>813573</v>
      </c>
      <c r="F168" s="113"/>
      <c r="G168" s="27">
        <v>813573</v>
      </c>
    </row>
    <row r="169" spans="1:7" ht="12.75">
      <c r="A169" s="44">
        <v>40</v>
      </c>
      <c r="B169" s="42" t="s">
        <v>325</v>
      </c>
      <c r="C169" s="53" t="s">
        <v>9</v>
      </c>
      <c r="D169" s="60"/>
      <c r="E169" s="26">
        <f t="shared" si="6"/>
        <v>371727</v>
      </c>
      <c r="F169" s="113"/>
      <c r="G169" s="27">
        <v>371727</v>
      </c>
    </row>
    <row r="170" spans="1:7" ht="12.75">
      <c r="A170" s="44">
        <v>41</v>
      </c>
      <c r="B170" s="42" t="s">
        <v>326</v>
      </c>
      <c r="C170" s="53" t="s">
        <v>9</v>
      </c>
      <c r="D170" s="60"/>
      <c r="E170" s="26">
        <f t="shared" si="6"/>
        <v>632372</v>
      </c>
      <c r="F170" s="113"/>
      <c r="G170" s="27">
        <v>632372</v>
      </c>
    </row>
    <row r="171" spans="1:7" ht="12.75">
      <c r="A171" s="44">
        <v>42</v>
      </c>
      <c r="B171" s="42" t="s">
        <v>327</v>
      </c>
      <c r="C171" s="53" t="s">
        <v>9</v>
      </c>
      <c r="D171" s="60"/>
      <c r="E171" s="26">
        <f t="shared" si="6"/>
        <v>1654695</v>
      </c>
      <c r="F171" s="113"/>
      <c r="G171" s="27">
        <v>1654695</v>
      </c>
    </row>
    <row r="172" spans="1:7" ht="25.5" customHeight="1">
      <c r="A172" s="46"/>
      <c r="B172" s="39" t="s">
        <v>24</v>
      </c>
      <c r="C172" s="47"/>
      <c r="D172" s="13"/>
      <c r="E172" s="17">
        <f>E173+E218+E222+E225+E228+E231</f>
        <v>2281000</v>
      </c>
      <c r="F172" s="17">
        <f>F173+F218+F222+F225+F228+F231</f>
        <v>2281000</v>
      </c>
      <c r="G172" s="17">
        <f>G173+G218+G222+G225+G228+G231</f>
        <v>0</v>
      </c>
    </row>
    <row r="173" spans="1:7" ht="12.75">
      <c r="A173" s="61"/>
      <c r="B173" s="62" t="s">
        <v>25</v>
      </c>
      <c r="C173" s="52"/>
      <c r="D173" s="52"/>
      <c r="E173" s="52">
        <f>E174+E180+E182+E185+E191+E195+E202+E208+E210+E213+E197+E216</f>
        <v>1775000</v>
      </c>
      <c r="F173" s="52">
        <f>F174+F180+F182+F185+F191+F195+F202+F208+F210+F213+F197+F216</f>
        <v>1775000</v>
      </c>
      <c r="G173" s="52">
        <f>G174+G180+G182+G185+G191+G195+G202+G208+G210+G213+G197+G216</f>
        <v>0</v>
      </c>
    </row>
    <row r="174" spans="1:7" ht="12.75">
      <c r="A174" s="63"/>
      <c r="B174" s="92" t="s">
        <v>85</v>
      </c>
      <c r="C174" s="18"/>
      <c r="D174" s="64"/>
      <c r="E174" s="65">
        <f>SUM(E175:E179)</f>
        <v>267000</v>
      </c>
      <c r="F174" s="65">
        <f>SUM(F175:F179)</f>
        <v>267000</v>
      </c>
      <c r="G174" s="65">
        <f>SUM(G175:G179)</f>
        <v>0</v>
      </c>
    </row>
    <row r="175" spans="1:7" ht="12.75">
      <c r="A175" s="66">
        <v>1</v>
      </c>
      <c r="B175" s="23" t="s">
        <v>124</v>
      </c>
      <c r="C175" s="82" t="s">
        <v>11</v>
      </c>
      <c r="D175" s="23"/>
      <c r="E175" s="26">
        <f aca="true" t="shared" si="7" ref="E175:E217">F175+G175</f>
        <v>75000</v>
      </c>
      <c r="F175" s="26">
        <v>75000</v>
      </c>
      <c r="G175" s="64"/>
    </row>
    <row r="176" spans="1:7" ht="12.75">
      <c r="A176" s="66">
        <v>2</v>
      </c>
      <c r="B176" s="23" t="s">
        <v>125</v>
      </c>
      <c r="C176" s="82" t="s">
        <v>11</v>
      </c>
      <c r="D176" s="23"/>
      <c r="E176" s="26">
        <f t="shared" si="7"/>
        <v>100000</v>
      </c>
      <c r="F176" s="26">
        <v>100000</v>
      </c>
      <c r="G176" s="64"/>
    </row>
    <row r="177" spans="1:7" ht="12.75">
      <c r="A177" s="66">
        <v>3</v>
      </c>
      <c r="B177" s="23" t="s">
        <v>126</v>
      </c>
      <c r="C177" s="82" t="s">
        <v>11</v>
      </c>
      <c r="D177" s="23"/>
      <c r="E177" s="26">
        <f t="shared" si="7"/>
        <v>12000</v>
      </c>
      <c r="F177" s="26">
        <v>12000</v>
      </c>
      <c r="G177" s="64"/>
    </row>
    <row r="178" spans="1:7" ht="12.75">
      <c r="A178" s="66">
        <v>4</v>
      </c>
      <c r="B178" s="23" t="s">
        <v>127</v>
      </c>
      <c r="C178" s="82" t="s">
        <v>11</v>
      </c>
      <c r="D178" s="23"/>
      <c r="E178" s="26">
        <f t="shared" si="7"/>
        <v>70000</v>
      </c>
      <c r="F178" s="26">
        <v>70000</v>
      </c>
      <c r="G178" s="64"/>
    </row>
    <row r="179" spans="1:7" ht="12.75">
      <c r="A179" s="66">
        <v>5</v>
      </c>
      <c r="B179" s="23" t="s">
        <v>128</v>
      </c>
      <c r="C179" s="82" t="s">
        <v>11</v>
      </c>
      <c r="D179" s="23"/>
      <c r="E179" s="26">
        <f t="shared" si="7"/>
        <v>10000</v>
      </c>
      <c r="F179" s="26">
        <v>10000</v>
      </c>
      <c r="G179" s="64"/>
    </row>
    <row r="180" spans="1:7" s="37" customFormat="1" ht="12.75">
      <c r="A180" s="93"/>
      <c r="B180" s="92" t="s">
        <v>31</v>
      </c>
      <c r="C180" s="82"/>
      <c r="D180" s="18"/>
      <c r="E180" s="21">
        <f>SUM(E181:E181)</f>
        <v>350000</v>
      </c>
      <c r="F180" s="21">
        <f>SUM(F181:F181)</f>
        <v>350000</v>
      </c>
      <c r="G180" s="21">
        <f>SUM(G181:G181)</f>
        <v>0</v>
      </c>
    </row>
    <row r="181" spans="1:7" s="37" customFormat="1" ht="12.75">
      <c r="A181" s="66">
        <v>6</v>
      </c>
      <c r="B181" s="23" t="s">
        <v>129</v>
      </c>
      <c r="C181" s="82" t="s">
        <v>11</v>
      </c>
      <c r="D181" s="18"/>
      <c r="E181" s="26">
        <f t="shared" si="7"/>
        <v>350000</v>
      </c>
      <c r="F181" s="26">
        <v>350000</v>
      </c>
      <c r="G181" s="21"/>
    </row>
    <row r="182" spans="1:7" s="37" customFormat="1" ht="12.75">
      <c r="A182" s="66"/>
      <c r="B182" s="30" t="s">
        <v>131</v>
      </c>
      <c r="C182" s="82"/>
      <c r="D182" s="18"/>
      <c r="E182" s="21">
        <f t="shared" si="7"/>
        <v>140000</v>
      </c>
      <c r="F182" s="21">
        <f>SUM(F183:F184)</f>
        <v>140000</v>
      </c>
      <c r="G182" s="21">
        <f>SUM(G183:G184)</f>
        <v>0</v>
      </c>
    </row>
    <row r="183" spans="1:7" ht="26.25">
      <c r="A183" s="66">
        <v>7</v>
      </c>
      <c r="B183" s="23" t="s">
        <v>132</v>
      </c>
      <c r="C183" s="82" t="s">
        <v>11</v>
      </c>
      <c r="D183" s="23"/>
      <c r="E183" s="26">
        <f t="shared" si="7"/>
        <v>100000</v>
      </c>
      <c r="F183" s="26">
        <v>100000</v>
      </c>
      <c r="G183" s="64"/>
    </row>
    <row r="184" spans="1:7" ht="12.75">
      <c r="A184" s="66">
        <v>8</v>
      </c>
      <c r="B184" s="23" t="s">
        <v>133</v>
      </c>
      <c r="C184" s="82" t="s">
        <v>11</v>
      </c>
      <c r="D184" s="23"/>
      <c r="E184" s="26">
        <f t="shared" si="7"/>
        <v>40000</v>
      </c>
      <c r="F184" s="26">
        <v>40000</v>
      </c>
      <c r="G184" s="64"/>
    </row>
    <row r="185" spans="1:7" s="37" customFormat="1" ht="12.75">
      <c r="A185" s="93"/>
      <c r="B185" s="30" t="s">
        <v>86</v>
      </c>
      <c r="C185" s="82"/>
      <c r="D185" s="18"/>
      <c r="E185" s="21">
        <f t="shared" si="7"/>
        <v>78000</v>
      </c>
      <c r="F185" s="21">
        <f>SUM(F186:F190)</f>
        <v>78000</v>
      </c>
      <c r="G185" s="21">
        <f>SUM(G186:G190)</f>
        <v>0</v>
      </c>
    </row>
    <row r="186" spans="1:7" ht="12.75">
      <c r="A186" s="66">
        <v>9</v>
      </c>
      <c r="B186" s="23" t="s">
        <v>134</v>
      </c>
      <c r="C186" s="82" t="s">
        <v>11</v>
      </c>
      <c r="D186" s="23"/>
      <c r="E186" s="26">
        <f t="shared" si="7"/>
        <v>15000</v>
      </c>
      <c r="F186" s="26">
        <v>15000</v>
      </c>
      <c r="G186" s="64"/>
    </row>
    <row r="187" spans="1:7" ht="12.75">
      <c r="A187" s="66">
        <v>10</v>
      </c>
      <c r="B187" s="23" t="s">
        <v>231</v>
      </c>
      <c r="C187" s="82" t="s">
        <v>11</v>
      </c>
      <c r="D187" s="23"/>
      <c r="E187" s="26">
        <f t="shared" si="7"/>
        <v>20000</v>
      </c>
      <c r="F187" s="26">
        <v>20000</v>
      </c>
      <c r="G187" s="64"/>
    </row>
    <row r="188" spans="1:7" s="37" customFormat="1" ht="12.75">
      <c r="A188" s="66">
        <v>11</v>
      </c>
      <c r="B188" s="23" t="s">
        <v>135</v>
      </c>
      <c r="C188" s="82" t="s">
        <v>11</v>
      </c>
      <c r="D188" s="18"/>
      <c r="E188" s="26">
        <f t="shared" si="7"/>
        <v>15000</v>
      </c>
      <c r="F188" s="26">
        <v>15000</v>
      </c>
      <c r="G188" s="21"/>
    </row>
    <row r="189" spans="1:7" ht="12.75">
      <c r="A189" s="66">
        <v>12</v>
      </c>
      <c r="B189" s="23" t="s">
        <v>136</v>
      </c>
      <c r="C189" s="82" t="s">
        <v>11</v>
      </c>
      <c r="D189" s="23"/>
      <c r="E189" s="26">
        <f t="shared" si="7"/>
        <v>25000</v>
      </c>
      <c r="F189" s="26">
        <v>25000</v>
      </c>
      <c r="G189" s="64"/>
    </row>
    <row r="190" spans="1:7" ht="12.75">
      <c r="A190" s="66">
        <v>13</v>
      </c>
      <c r="B190" s="23" t="s">
        <v>137</v>
      </c>
      <c r="C190" s="82" t="s">
        <v>11</v>
      </c>
      <c r="D190" s="23"/>
      <c r="E190" s="26">
        <f t="shared" si="7"/>
        <v>3000</v>
      </c>
      <c r="F190" s="26">
        <v>3000</v>
      </c>
      <c r="G190" s="64"/>
    </row>
    <row r="191" spans="1:7" s="37" customFormat="1" ht="12.75">
      <c r="A191" s="93"/>
      <c r="B191" s="30" t="s">
        <v>87</v>
      </c>
      <c r="C191" s="82"/>
      <c r="D191" s="18"/>
      <c r="E191" s="21">
        <f t="shared" si="7"/>
        <v>175000</v>
      </c>
      <c r="F191" s="21">
        <f>SUM(F192:F194)</f>
        <v>175000</v>
      </c>
      <c r="G191" s="21">
        <f>SUM(G192:G194)</f>
        <v>0</v>
      </c>
    </row>
    <row r="192" spans="1:7" ht="12.75">
      <c r="A192" s="66">
        <v>14</v>
      </c>
      <c r="B192" s="23" t="s">
        <v>130</v>
      </c>
      <c r="C192" s="82" t="s">
        <v>11</v>
      </c>
      <c r="D192" s="23"/>
      <c r="E192" s="26">
        <f t="shared" si="7"/>
        <v>100000</v>
      </c>
      <c r="F192" s="26">
        <v>100000</v>
      </c>
      <c r="G192" s="64"/>
    </row>
    <row r="193" spans="1:7" ht="12.75">
      <c r="A193" s="66">
        <v>15</v>
      </c>
      <c r="B193" s="23" t="s">
        <v>138</v>
      </c>
      <c r="C193" s="82" t="s">
        <v>11</v>
      </c>
      <c r="D193" s="23"/>
      <c r="E193" s="26">
        <f t="shared" si="7"/>
        <v>10000</v>
      </c>
      <c r="F193" s="26">
        <v>10000</v>
      </c>
      <c r="G193" s="64"/>
    </row>
    <row r="194" spans="1:7" ht="12.75">
      <c r="A194" s="66">
        <v>16</v>
      </c>
      <c r="B194" s="23" t="s">
        <v>139</v>
      </c>
      <c r="C194" s="82" t="s">
        <v>11</v>
      </c>
      <c r="D194" s="23"/>
      <c r="E194" s="26">
        <f t="shared" si="7"/>
        <v>65000</v>
      </c>
      <c r="F194" s="26">
        <v>65000</v>
      </c>
      <c r="G194" s="64"/>
    </row>
    <row r="195" spans="1:7" s="37" customFormat="1" ht="12.75">
      <c r="A195" s="93"/>
      <c r="B195" s="30" t="s">
        <v>32</v>
      </c>
      <c r="C195" s="82"/>
      <c r="D195" s="18"/>
      <c r="E195" s="26">
        <f t="shared" si="7"/>
        <v>60000</v>
      </c>
      <c r="F195" s="21">
        <f>SUM(F196:F196)</f>
        <v>60000</v>
      </c>
      <c r="G195" s="21">
        <f>SUM(G196:G196)</f>
        <v>0</v>
      </c>
    </row>
    <row r="196" spans="1:7" ht="12.75">
      <c r="A196" s="66">
        <v>17</v>
      </c>
      <c r="B196" s="23" t="s">
        <v>140</v>
      </c>
      <c r="C196" s="82" t="s">
        <v>11</v>
      </c>
      <c r="D196" s="23"/>
      <c r="E196" s="26">
        <f t="shared" si="7"/>
        <v>60000</v>
      </c>
      <c r="F196" s="26">
        <v>60000</v>
      </c>
      <c r="G196" s="64"/>
    </row>
    <row r="197" spans="1:7" s="37" customFormat="1" ht="12.75">
      <c r="A197" s="93"/>
      <c r="B197" s="30" t="s">
        <v>141</v>
      </c>
      <c r="C197" s="82"/>
      <c r="D197" s="18"/>
      <c r="E197" s="21">
        <f t="shared" si="7"/>
        <v>65000</v>
      </c>
      <c r="F197" s="21">
        <f>SUM(F198:F201)</f>
        <v>65000</v>
      </c>
      <c r="G197" s="21">
        <f>SUM(G198:G201)</f>
        <v>0</v>
      </c>
    </row>
    <row r="198" spans="1:7" ht="12.75">
      <c r="A198" s="66">
        <v>18</v>
      </c>
      <c r="B198" s="23" t="s">
        <v>142</v>
      </c>
      <c r="C198" s="82" t="s">
        <v>11</v>
      </c>
      <c r="D198" s="23"/>
      <c r="E198" s="26">
        <f t="shared" si="7"/>
        <v>20000</v>
      </c>
      <c r="F198" s="26">
        <v>20000</v>
      </c>
      <c r="G198" s="64"/>
    </row>
    <row r="199" spans="1:7" ht="12.75">
      <c r="A199" s="66">
        <v>19</v>
      </c>
      <c r="B199" s="23" t="s">
        <v>143</v>
      </c>
      <c r="C199" s="82" t="s">
        <v>11</v>
      </c>
      <c r="D199" s="23"/>
      <c r="E199" s="26">
        <f t="shared" si="7"/>
        <v>18000</v>
      </c>
      <c r="F199" s="26">
        <v>18000</v>
      </c>
      <c r="G199" s="64"/>
    </row>
    <row r="200" spans="1:7" ht="12.75">
      <c r="A200" s="66">
        <v>20</v>
      </c>
      <c r="B200" s="23" t="s">
        <v>144</v>
      </c>
      <c r="C200" s="82" t="s">
        <v>11</v>
      </c>
      <c r="D200" s="23"/>
      <c r="E200" s="26">
        <f t="shared" si="7"/>
        <v>20000</v>
      </c>
      <c r="F200" s="26">
        <v>20000</v>
      </c>
      <c r="G200" s="64"/>
    </row>
    <row r="201" spans="1:7" ht="12.75">
      <c r="A201" s="66">
        <v>21</v>
      </c>
      <c r="B201" s="23" t="s">
        <v>145</v>
      </c>
      <c r="C201" s="82" t="s">
        <v>11</v>
      </c>
      <c r="D201" s="23"/>
      <c r="E201" s="26">
        <f t="shared" si="7"/>
        <v>7000</v>
      </c>
      <c r="F201" s="26">
        <v>7000</v>
      </c>
      <c r="G201" s="64"/>
    </row>
    <row r="202" spans="1:7" s="37" customFormat="1" ht="12.75">
      <c r="A202" s="93"/>
      <c r="B202" s="30" t="s">
        <v>146</v>
      </c>
      <c r="C202" s="82"/>
      <c r="D202" s="18"/>
      <c r="E202" s="21">
        <f>SUM(E203:E207)</f>
        <v>256000</v>
      </c>
      <c r="F202" s="21">
        <f>SUM(F203:F207)</f>
        <v>256000</v>
      </c>
      <c r="G202" s="21">
        <f>SUM(G203:G207)</f>
        <v>0</v>
      </c>
    </row>
    <row r="203" spans="1:7" ht="12.75">
      <c r="A203" s="66">
        <v>22</v>
      </c>
      <c r="B203" s="23" t="s">
        <v>147</v>
      </c>
      <c r="C203" s="82" t="s">
        <v>11</v>
      </c>
      <c r="D203" s="23"/>
      <c r="E203" s="26">
        <f t="shared" si="7"/>
        <v>4000</v>
      </c>
      <c r="F203" s="26">
        <v>4000</v>
      </c>
      <c r="G203" s="64"/>
    </row>
    <row r="204" spans="1:7" ht="12.75">
      <c r="A204" s="66">
        <v>23</v>
      </c>
      <c r="B204" s="23" t="s">
        <v>148</v>
      </c>
      <c r="C204" s="82" t="s">
        <v>11</v>
      </c>
      <c r="D204" s="23"/>
      <c r="E204" s="26">
        <f t="shared" si="7"/>
        <v>70000</v>
      </c>
      <c r="F204" s="26">
        <v>70000</v>
      </c>
      <c r="G204" s="64"/>
    </row>
    <row r="205" spans="1:7" ht="12.75">
      <c r="A205" s="66">
        <v>24</v>
      </c>
      <c r="B205" s="23" t="s">
        <v>149</v>
      </c>
      <c r="C205" s="82" t="s">
        <v>11</v>
      </c>
      <c r="D205" s="23"/>
      <c r="E205" s="26">
        <f t="shared" si="7"/>
        <v>12000</v>
      </c>
      <c r="F205" s="26">
        <v>12000</v>
      </c>
      <c r="G205" s="64"/>
    </row>
    <row r="206" spans="1:7" ht="12.75">
      <c r="A206" s="66">
        <v>25</v>
      </c>
      <c r="B206" s="23" t="s">
        <v>130</v>
      </c>
      <c r="C206" s="82" t="s">
        <v>11</v>
      </c>
      <c r="D206" s="23"/>
      <c r="E206" s="26">
        <f t="shared" si="7"/>
        <v>125000</v>
      </c>
      <c r="F206" s="26">
        <v>125000</v>
      </c>
      <c r="G206" s="64"/>
    </row>
    <row r="207" spans="1:7" ht="26.25">
      <c r="A207" s="66">
        <v>26</v>
      </c>
      <c r="B207" s="23" t="s">
        <v>328</v>
      </c>
      <c r="C207" s="82" t="s">
        <v>11</v>
      </c>
      <c r="D207" s="23"/>
      <c r="E207" s="26">
        <f t="shared" si="7"/>
        <v>45000</v>
      </c>
      <c r="F207" s="26">
        <v>45000</v>
      </c>
      <c r="G207" s="64"/>
    </row>
    <row r="208" spans="1:7" s="37" customFormat="1" ht="12.75">
      <c r="A208" s="93"/>
      <c r="B208" s="30" t="s">
        <v>150</v>
      </c>
      <c r="C208" s="82"/>
      <c r="D208" s="18"/>
      <c r="E208" s="21">
        <f t="shared" si="7"/>
        <v>100000</v>
      </c>
      <c r="F208" s="21">
        <f>F209</f>
        <v>100000</v>
      </c>
      <c r="G208" s="21">
        <f>G209</f>
        <v>0</v>
      </c>
    </row>
    <row r="209" spans="1:7" ht="12.75">
      <c r="A209" s="66">
        <v>27</v>
      </c>
      <c r="B209" s="23" t="s">
        <v>151</v>
      </c>
      <c r="C209" s="82" t="s">
        <v>11</v>
      </c>
      <c r="D209" s="23"/>
      <c r="E209" s="26">
        <f t="shared" si="7"/>
        <v>100000</v>
      </c>
      <c r="F209" s="26">
        <v>100000</v>
      </c>
      <c r="G209" s="64"/>
    </row>
    <row r="210" spans="1:7" s="37" customFormat="1" ht="12.75">
      <c r="A210" s="93"/>
      <c r="B210" s="30" t="s">
        <v>152</v>
      </c>
      <c r="C210" s="82"/>
      <c r="D210" s="18"/>
      <c r="E210" s="21">
        <f t="shared" si="7"/>
        <v>144000</v>
      </c>
      <c r="F210" s="21">
        <f>SUM(F211:F212)</f>
        <v>144000</v>
      </c>
      <c r="G210" s="21">
        <f>SUM(G211:G212)</f>
        <v>0</v>
      </c>
    </row>
    <row r="211" spans="1:7" ht="12.75">
      <c r="A211" s="66">
        <v>28</v>
      </c>
      <c r="B211" s="23" t="s">
        <v>153</v>
      </c>
      <c r="C211" s="82" t="s">
        <v>11</v>
      </c>
      <c r="D211" s="23"/>
      <c r="E211" s="26">
        <f t="shared" si="7"/>
        <v>7000</v>
      </c>
      <c r="F211" s="26">
        <v>7000</v>
      </c>
      <c r="G211" s="64"/>
    </row>
    <row r="212" spans="1:7" ht="12.75">
      <c r="A212" s="66">
        <v>29</v>
      </c>
      <c r="B212" s="23" t="s">
        <v>154</v>
      </c>
      <c r="C212" s="82" t="s">
        <v>11</v>
      </c>
      <c r="D212" s="23"/>
      <c r="E212" s="26">
        <f t="shared" si="7"/>
        <v>137000</v>
      </c>
      <c r="F212" s="26">
        <v>137000</v>
      </c>
      <c r="G212" s="64"/>
    </row>
    <row r="213" spans="1:7" s="37" customFormat="1" ht="12.75">
      <c r="A213" s="93"/>
      <c r="B213" s="30" t="s">
        <v>155</v>
      </c>
      <c r="C213" s="82"/>
      <c r="D213" s="18"/>
      <c r="E213" s="21">
        <f t="shared" si="7"/>
        <v>40000</v>
      </c>
      <c r="F213" s="21">
        <f>SUM(F214:F215)</f>
        <v>40000</v>
      </c>
      <c r="G213" s="21">
        <f>SUM(G214:G215)</f>
        <v>0</v>
      </c>
    </row>
    <row r="214" spans="1:7" ht="12.75">
      <c r="A214" s="66">
        <v>30</v>
      </c>
      <c r="B214" s="23" t="s">
        <v>156</v>
      </c>
      <c r="C214" s="82" t="s">
        <v>11</v>
      </c>
      <c r="D214" s="23"/>
      <c r="E214" s="26">
        <f t="shared" si="7"/>
        <v>20000</v>
      </c>
      <c r="F214" s="26">
        <v>20000</v>
      </c>
      <c r="G214" s="64"/>
    </row>
    <row r="215" spans="1:7" ht="14.25" customHeight="1">
      <c r="A215" s="66">
        <v>31</v>
      </c>
      <c r="B215" s="23" t="s">
        <v>157</v>
      </c>
      <c r="C215" s="82" t="s">
        <v>11</v>
      </c>
      <c r="D215" s="23"/>
      <c r="E215" s="26">
        <f t="shared" si="7"/>
        <v>20000</v>
      </c>
      <c r="F215" s="26">
        <v>20000</v>
      </c>
      <c r="G215" s="64"/>
    </row>
    <row r="216" spans="1:7" ht="14.25" customHeight="1">
      <c r="A216" s="66"/>
      <c r="B216" s="18" t="s">
        <v>329</v>
      </c>
      <c r="C216" s="30"/>
      <c r="D216" s="30"/>
      <c r="E216" s="117">
        <f>E217</f>
        <v>100000</v>
      </c>
      <c r="F216" s="117">
        <f>F217</f>
        <v>100000</v>
      </c>
      <c r="G216" s="30">
        <f>G217</f>
        <v>0</v>
      </c>
    </row>
    <row r="217" spans="1:7" ht="14.25" customHeight="1">
      <c r="A217" s="66">
        <v>32</v>
      </c>
      <c r="B217" s="23" t="s">
        <v>330</v>
      </c>
      <c r="C217" s="82" t="s">
        <v>11</v>
      </c>
      <c r="D217" s="23"/>
      <c r="E217" s="26">
        <f t="shared" si="7"/>
        <v>100000</v>
      </c>
      <c r="F217" s="26">
        <v>100000</v>
      </c>
      <c r="G217" s="64"/>
    </row>
    <row r="218" spans="1:7" ht="12.75">
      <c r="A218" s="67"/>
      <c r="B218" s="68" t="s">
        <v>26</v>
      </c>
      <c r="C218" s="69"/>
      <c r="D218" s="68"/>
      <c r="E218" s="52">
        <f>SUM(E219:E221)</f>
        <v>71000</v>
      </c>
      <c r="F218" s="52">
        <f>SUM(F219:F221)</f>
        <v>71000</v>
      </c>
      <c r="G218" s="52">
        <f>SUM(G219:G221)</f>
        <v>0</v>
      </c>
    </row>
    <row r="219" spans="1:7" s="100" customFormat="1" ht="12.75">
      <c r="A219" s="109">
        <v>1</v>
      </c>
      <c r="B219" s="101" t="s">
        <v>201</v>
      </c>
      <c r="C219" s="82" t="s">
        <v>11</v>
      </c>
      <c r="D219" s="98"/>
      <c r="E219" s="34">
        <f>F219+G219</f>
        <v>43000</v>
      </c>
      <c r="F219" s="34">
        <v>43000</v>
      </c>
      <c r="G219" s="99"/>
    </row>
    <row r="220" spans="1:7" s="100" customFormat="1" ht="12.75">
      <c r="A220" s="109">
        <v>2</v>
      </c>
      <c r="B220" s="101" t="s">
        <v>202</v>
      </c>
      <c r="C220" s="82" t="s">
        <v>11</v>
      </c>
      <c r="D220" s="98"/>
      <c r="E220" s="34">
        <f>F220+G220</f>
        <v>24000</v>
      </c>
      <c r="F220" s="34">
        <v>24000</v>
      </c>
      <c r="G220" s="99"/>
    </row>
    <row r="221" spans="1:7" s="100" customFormat="1" ht="12.75">
      <c r="A221" s="109">
        <v>3</v>
      </c>
      <c r="B221" s="101" t="s">
        <v>105</v>
      </c>
      <c r="C221" s="82" t="s">
        <v>11</v>
      </c>
      <c r="D221" s="98"/>
      <c r="E221" s="34">
        <f>F221+G221</f>
        <v>4000</v>
      </c>
      <c r="F221" s="34">
        <v>4000</v>
      </c>
      <c r="G221" s="99"/>
    </row>
    <row r="222" spans="1:7" ht="12.75">
      <c r="A222" s="67"/>
      <c r="B222" s="68" t="s">
        <v>27</v>
      </c>
      <c r="C222" s="69"/>
      <c r="D222" s="68"/>
      <c r="E222" s="70">
        <f>SUM(E223:E224)</f>
        <v>177000</v>
      </c>
      <c r="F222" s="70">
        <f>SUM(F223:F224)</f>
        <v>177000</v>
      </c>
      <c r="G222" s="70">
        <f>SUM(G223:G224)</f>
        <v>0</v>
      </c>
    </row>
    <row r="223" spans="1:7" ht="26.25">
      <c r="A223" s="41" t="s">
        <v>16</v>
      </c>
      <c r="B223" s="101" t="s">
        <v>109</v>
      </c>
      <c r="C223" s="43" t="s">
        <v>11</v>
      </c>
      <c r="D223" s="23" t="s">
        <v>28</v>
      </c>
      <c r="E223" s="26">
        <f>F223+G223</f>
        <v>154500</v>
      </c>
      <c r="F223" s="97">
        <v>154500</v>
      </c>
      <c r="G223" s="34"/>
    </row>
    <row r="224" spans="1:7" ht="12.75">
      <c r="A224" s="41" t="s">
        <v>18</v>
      </c>
      <c r="B224" s="101" t="s">
        <v>110</v>
      </c>
      <c r="C224" s="43" t="s">
        <v>11</v>
      </c>
      <c r="D224" s="23"/>
      <c r="E224" s="26">
        <f>F224+G224</f>
        <v>22500</v>
      </c>
      <c r="F224" s="25">
        <v>22500</v>
      </c>
      <c r="G224" s="34"/>
    </row>
    <row r="225" spans="1:7" ht="12.75">
      <c r="A225" s="68"/>
      <c r="B225" s="68" t="s">
        <v>93</v>
      </c>
      <c r="C225" s="68"/>
      <c r="D225" s="68"/>
      <c r="E225" s="70">
        <f>SUM(E226:E227)</f>
        <v>50000</v>
      </c>
      <c r="F225" s="70">
        <f>SUM(F226:F227)</f>
        <v>50000</v>
      </c>
      <c r="G225" s="70">
        <f>SUM(G226:G227)</f>
        <v>0</v>
      </c>
    </row>
    <row r="226" spans="1:7" ht="12.75">
      <c r="A226" s="25">
        <v>1</v>
      </c>
      <c r="B226" s="25" t="s">
        <v>94</v>
      </c>
      <c r="C226" s="43" t="s">
        <v>11</v>
      </c>
      <c r="D226" s="25"/>
      <c r="E226" s="75">
        <f>F226+G226</f>
        <v>35000</v>
      </c>
      <c r="F226" s="75">
        <v>35000</v>
      </c>
      <c r="G226" s="75"/>
    </row>
    <row r="227" spans="1:7" ht="12.75">
      <c r="A227" s="25">
        <v>2</v>
      </c>
      <c r="B227" s="25" t="s">
        <v>95</v>
      </c>
      <c r="C227" s="43" t="s">
        <v>11</v>
      </c>
      <c r="D227" s="25"/>
      <c r="E227" s="75">
        <f>F227+G227</f>
        <v>15000</v>
      </c>
      <c r="F227" s="75">
        <v>15000</v>
      </c>
      <c r="G227" s="75"/>
    </row>
    <row r="228" spans="1:7" ht="26.25">
      <c r="A228" s="68"/>
      <c r="B228" s="68" t="s">
        <v>112</v>
      </c>
      <c r="C228" s="68"/>
      <c r="D228" s="68"/>
      <c r="E228" s="70">
        <f>E229+E230</f>
        <v>35000</v>
      </c>
      <c r="F228" s="70">
        <f>F229+F230</f>
        <v>35000</v>
      </c>
      <c r="G228" s="70">
        <f>G229+G230</f>
        <v>0</v>
      </c>
    </row>
    <row r="229" spans="1:7" ht="12.75">
      <c r="A229" s="25">
        <v>1</v>
      </c>
      <c r="B229" s="25" t="s">
        <v>113</v>
      </c>
      <c r="C229" s="43" t="s">
        <v>11</v>
      </c>
      <c r="D229" s="25"/>
      <c r="E229" s="75">
        <f>F229+G229</f>
        <v>30000</v>
      </c>
      <c r="F229" s="75">
        <v>30000</v>
      </c>
      <c r="G229" s="75"/>
    </row>
    <row r="230" spans="1:7" ht="12.75">
      <c r="A230" s="25">
        <v>2</v>
      </c>
      <c r="B230" s="25" t="s">
        <v>105</v>
      </c>
      <c r="C230" s="43" t="s">
        <v>11</v>
      </c>
      <c r="D230" s="25"/>
      <c r="E230" s="75">
        <f>F230+G230</f>
        <v>5000</v>
      </c>
      <c r="F230" s="75">
        <v>5000</v>
      </c>
      <c r="G230" s="75"/>
    </row>
    <row r="231" spans="1:7" ht="12.75">
      <c r="A231" s="68"/>
      <c r="B231" s="68" t="s">
        <v>270</v>
      </c>
      <c r="C231" s="68"/>
      <c r="D231" s="70"/>
      <c r="E231" s="70">
        <f>SUM(E232:E235)</f>
        <v>173000</v>
      </c>
      <c r="F231" s="70">
        <f>SUM(F232:F235)</f>
        <v>173000</v>
      </c>
      <c r="G231" s="68">
        <f>SUM(G232:G235)</f>
        <v>0</v>
      </c>
    </row>
    <row r="232" spans="1:7" ht="12.75">
      <c r="A232" s="25">
        <v>1</v>
      </c>
      <c r="B232" s="25" t="s">
        <v>271</v>
      </c>
      <c r="C232" s="43" t="s">
        <v>11</v>
      </c>
      <c r="D232" s="25"/>
      <c r="E232" s="75">
        <f>F232+G232</f>
        <v>100000</v>
      </c>
      <c r="F232" s="75">
        <v>100000</v>
      </c>
      <c r="G232" s="75"/>
    </row>
    <row r="233" spans="1:7" ht="12.75">
      <c r="A233" s="25">
        <v>2</v>
      </c>
      <c r="B233" s="25" t="s">
        <v>272</v>
      </c>
      <c r="C233" s="43" t="s">
        <v>11</v>
      </c>
      <c r="D233" s="25"/>
      <c r="E233" s="75">
        <f>F233+G233</f>
        <v>48000</v>
      </c>
      <c r="F233" s="75">
        <v>48000</v>
      </c>
      <c r="G233" s="75"/>
    </row>
    <row r="234" spans="1:7" ht="12.75">
      <c r="A234" s="25">
        <v>3</v>
      </c>
      <c r="B234" s="25" t="s">
        <v>273</v>
      </c>
      <c r="C234" s="43" t="s">
        <v>11</v>
      </c>
      <c r="D234" s="25"/>
      <c r="E234" s="75">
        <f>F234+G234</f>
        <v>15000</v>
      </c>
      <c r="F234" s="75">
        <v>15000</v>
      </c>
      <c r="G234" s="75"/>
    </row>
    <row r="235" spans="1:7" ht="12.75">
      <c r="A235" s="25">
        <v>4</v>
      </c>
      <c r="B235" s="25" t="s">
        <v>274</v>
      </c>
      <c r="C235" s="43" t="s">
        <v>11</v>
      </c>
      <c r="D235" s="25"/>
      <c r="E235" s="75">
        <f>F235+G235</f>
        <v>10000</v>
      </c>
      <c r="F235" s="75">
        <v>10000</v>
      </c>
      <c r="G235" s="75"/>
    </row>
    <row r="236" spans="1:7" ht="26.25">
      <c r="A236" s="38"/>
      <c r="B236" s="71" t="s">
        <v>29</v>
      </c>
      <c r="C236" s="15"/>
      <c r="D236" s="13"/>
      <c r="E236" s="72">
        <f>E237+E239+E262+E280</f>
        <v>2500000</v>
      </c>
      <c r="F236" s="72">
        <f>F237+F239+F262+F280</f>
        <v>2500000</v>
      </c>
      <c r="G236" s="72">
        <f>G237+G239+G262+G280</f>
        <v>0</v>
      </c>
    </row>
    <row r="237" spans="1:7" s="37" customFormat="1" ht="12.75">
      <c r="A237" s="84"/>
      <c r="B237" s="84" t="s">
        <v>68</v>
      </c>
      <c r="C237" s="84"/>
      <c r="D237" s="84"/>
      <c r="E237" s="85">
        <f>E238</f>
        <v>27817</v>
      </c>
      <c r="F237" s="85">
        <f>F238</f>
        <v>27817</v>
      </c>
      <c r="G237" s="85">
        <f>G238</f>
        <v>0</v>
      </c>
    </row>
    <row r="238" spans="1:7" ht="39">
      <c r="A238" s="25">
        <v>1</v>
      </c>
      <c r="B238" s="23" t="s">
        <v>265</v>
      </c>
      <c r="C238" s="82" t="s">
        <v>259</v>
      </c>
      <c r="D238" s="25"/>
      <c r="E238" s="26">
        <f>F238+G238</f>
        <v>27817</v>
      </c>
      <c r="F238" s="73">
        <v>27817</v>
      </c>
      <c r="G238" s="73"/>
    </row>
    <row r="239" spans="1:7" s="37" customFormat="1" ht="12.75">
      <c r="A239" s="84"/>
      <c r="B239" s="84" t="s">
        <v>69</v>
      </c>
      <c r="C239" s="84"/>
      <c r="D239" s="31"/>
      <c r="E239" s="85">
        <f>E240+E243+E246+E249+E252+E255+E258+E260</f>
        <v>657683</v>
      </c>
      <c r="F239" s="85">
        <f>F240+F243+F246+F249+F252+F255+F258+F260</f>
        <v>657683</v>
      </c>
      <c r="G239" s="85">
        <f>G240+G243+G246+G249+G252+G255+G258+G260</f>
        <v>0</v>
      </c>
    </row>
    <row r="240" spans="1:7" s="37" customFormat="1" ht="12.75">
      <c r="A240" s="87"/>
      <c r="B240" s="87" t="s">
        <v>33</v>
      </c>
      <c r="C240" s="87"/>
      <c r="D240" s="87"/>
      <c r="E240" s="86">
        <f>SUM(E241:E242)</f>
        <v>89683</v>
      </c>
      <c r="F240" s="86">
        <f>SUM(F241:F242)</f>
        <v>89683</v>
      </c>
      <c r="G240" s="86">
        <f>SUM(G241:G242)</f>
        <v>0</v>
      </c>
    </row>
    <row r="241" spans="1:7" ht="12.75">
      <c r="A241" s="25">
        <v>2</v>
      </c>
      <c r="B241" s="23" t="s">
        <v>34</v>
      </c>
      <c r="C241" s="82" t="s">
        <v>258</v>
      </c>
      <c r="D241" s="25"/>
      <c r="E241" s="26">
        <f aca="true" t="shared" si="8" ref="E241:E267">F241+G241</f>
        <v>20000</v>
      </c>
      <c r="F241" s="75">
        <v>20000</v>
      </c>
      <c r="G241" s="73"/>
    </row>
    <row r="242" spans="1:7" ht="12.75">
      <c r="A242" s="25">
        <v>3</v>
      </c>
      <c r="B242" s="23" t="s">
        <v>96</v>
      </c>
      <c r="C242" s="82" t="s">
        <v>258</v>
      </c>
      <c r="D242" s="25"/>
      <c r="E242" s="26">
        <f t="shared" si="8"/>
        <v>69683</v>
      </c>
      <c r="F242" s="75">
        <v>69683</v>
      </c>
      <c r="G242" s="73"/>
    </row>
    <row r="243" spans="1:7" s="37" customFormat="1" ht="12.75">
      <c r="A243" s="87"/>
      <c r="B243" s="87" t="s">
        <v>37</v>
      </c>
      <c r="C243" s="87"/>
      <c r="D243" s="87"/>
      <c r="E243" s="86">
        <f>SUM(E244:E245)</f>
        <v>80000</v>
      </c>
      <c r="F243" s="86">
        <f>SUM(F244:F245)</f>
        <v>80000</v>
      </c>
      <c r="G243" s="86">
        <f>SUM(G244:G245)</f>
        <v>0</v>
      </c>
    </row>
    <row r="244" spans="1:7" ht="12.75">
      <c r="A244" s="25">
        <v>4</v>
      </c>
      <c r="B244" s="23" t="s">
        <v>38</v>
      </c>
      <c r="C244" s="82" t="s">
        <v>258</v>
      </c>
      <c r="D244" s="25"/>
      <c r="E244" s="26">
        <f t="shared" si="8"/>
        <v>70000</v>
      </c>
      <c r="F244" s="73">
        <v>70000</v>
      </c>
      <c r="G244" s="73"/>
    </row>
    <row r="245" spans="1:7" ht="12.75">
      <c r="A245" s="25">
        <v>5</v>
      </c>
      <c r="B245" s="23" t="s">
        <v>30</v>
      </c>
      <c r="C245" s="82" t="s">
        <v>258</v>
      </c>
      <c r="D245" s="25"/>
      <c r="E245" s="26">
        <f t="shared" si="8"/>
        <v>10000</v>
      </c>
      <c r="F245" s="73">
        <v>10000</v>
      </c>
      <c r="G245" s="73"/>
    </row>
    <row r="246" spans="1:7" s="37" customFormat="1" ht="12.75">
      <c r="A246" s="87"/>
      <c r="B246" s="87" t="s">
        <v>40</v>
      </c>
      <c r="C246" s="87"/>
      <c r="D246" s="87"/>
      <c r="E246" s="86">
        <f>SUM(E247:E248)</f>
        <v>33000</v>
      </c>
      <c r="F246" s="86">
        <f>SUM(F247:F248)</f>
        <v>33000</v>
      </c>
      <c r="G246" s="86">
        <f>SUM(G247:G248)</f>
        <v>0</v>
      </c>
    </row>
    <row r="247" spans="1:7" ht="39">
      <c r="A247" s="25">
        <v>6</v>
      </c>
      <c r="B247" s="23" t="s">
        <v>232</v>
      </c>
      <c r="C247" s="82" t="s">
        <v>258</v>
      </c>
      <c r="D247" s="25"/>
      <c r="E247" s="26">
        <f t="shared" si="8"/>
        <v>25000</v>
      </c>
      <c r="F247" s="73">
        <v>25000</v>
      </c>
      <c r="G247" s="73"/>
    </row>
    <row r="248" spans="1:7" ht="12.75">
      <c r="A248" s="25">
        <v>7</v>
      </c>
      <c r="B248" s="23" t="s">
        <v>70</v>
      </c>
      <c r="C248" s="82" t="s">
        <v>258</v>
      </c>
      <c r="D248" s="25"/>
      <c r="E248" s="26">
        <f t="shared" si="8"/>
        <v>8000</v>
      </c>
      <c r="F248" s="73">
        <v>8000</v>
      </c>
      <c r="G248" s="73"/>
    </row>
    <row r="249" spans="1:7" s="37" customFormat="1" ht="12.75">
      <c r="A249" s="87"/>
      <c r="B249" s="88" t="s">
        <v>42</v>
      </c>
      <c r="C249" s="87"/>
      <c r="D249" s="87"/>
      <c r="E249" s="86">
        <f t="shared" si="8"/>
        <v>180000</v>
      </c>
      <c r="F249" s="86">
        <f>F250+F251</f>
        <v>180000</v>
      </c>
      <c r="G249" s="86">
        <f>G250+G251</f>
        <v>0</v>
      </c>
    </row>
    <row r="250" spans="1:7" ht="12.75">
      <c r="A250" s="25">
        <v>8</v>
      </c>
      <c r="B250" s="23" t="s">
        <v>43</v>
      </c>
      <c r="C250" s="82" t="s">
        <v>258</v>
      </c>
      <c r="D250" s="25"/>
      <c r="E250" s="26">
        <f t="shared" si="8"/>
        <v>50000</v>
      </c>
      <c r="F250" s="26">
        <v>50000</v>
      </c>
      <c r="G250" s="73"/>
    </row>
    <row r="251" spans="1:7" ht="12.75">
      <c r="A251" s="25">
        <v>9</v>
      </c>
      <c r="B251" s="23" t="s">
        <v>44</v>
      </c>
      <c r="C251" s="82" t="s">
        <v>258</v>
      </c>
      <c r="D251" s="25"/>
      <c r="E251" s="26">
        <f t="shared" si="8"/>
        <v>130000</v>
      </c>
      <c r="F251" s="26">
        <v>130000</v>
      </c>
      <c r="G251" s="73"/>
    </row>
    <row r="252" spans="1:7" s="37" customFormat="1" ht="12.75">
      <c r="A252" s="87"/>
      <c r="B252" s="88" t="s">
        <v>46</v>
      </c>
      <c r="C252" s="87"/>
      <c r="D252" s="87"/>
      <c r="E252" s="86">
        <f>SUM(E253:E254)</f>
        <v>20000</v>
      </c>
      <c r="F252" s="86">
        <f>SUM(F253:F254)</f>
        <v>20000</v>
      </c>
      <c r="G252" s="86">
        <f>SUM(G253:G254)</f>
        <v>0</v>
      </c>
    </row>
    <row r="253" spans="1:7" ht="12.75">
      <c r="A253" s="25">
        <v>10</v>
      </c>
      <c r="B253" s="23" t="s">
        <v>47</v>
      </c>
      <c r="C253" s="82" t="s">
        <v>258</v>
      </c>
      <c r="D253" s="25"/>
      <c r="E253" s="26">
        <f t="shared" si="8"/>
        <v>10000</v>
      </c>
      <c r="F253" s="26">
        <v>10000</v>
      </c>
      <c r="G253" s="73"/>
    </row>
    <row r="254" spans="1:7" ht="12.75">
      <c r="A254" s="25">
        <v>11</v>
      </c>
      <c r="B254" s="23" t="s">
        <v>71</v>
      </c>
      <c r="C254" s="82" t="s">
        <v>258</v>
      </c>
      <c r="D254" s="25"/>
      <c r="E254" s="26">
        <f t="shared" si="8"/>
        <v>10000</v>
      </c>
      <c r="F254" s="26">
        <v>10000</v>
      </c>
      <c r="G254" s="73"/>
    </row>
    <row r="255" spans="1:7" s="37" customFormat="1" ht="15.75" customHeight="1">
      <c r="A255" s="87"/>
      <c r="B255" s="91" t="s">
        <v>72</v>
      </c>
      <c r="C255" s="87"/>
      <c r="D255" s="87"/>
      <c r="E255" s="86">
        <f t="shared" si="8"/>
        <v>15000</v>
      </c>
      <c r="F255" s="86">
        <f>SUM(F256:F257)</f>
        <v>15000</v>
      </c>
      <c r="G255" s="86">
        <f>SUM(G256:G257)</f>
        <v>0</v>
      </c>
    </row>
    <row r="256" spans="1:7" ht="26.25">
      <c r="A256" s="25">
        <v>12</v>
      </c>
      <c r="B256" s="23" t="s">
        <v>73</v>
      </c>
      <c r="C256" s="82" t="s">
        <v>258</v>
      </c>
      <c r="D256" s="25"/>
      <c r="E256" s="26">
        <f t="shared" si="8"/>
        <v>10000</v>
      </c>
      <c r="F256" s="73">
        <v>10000</v>
      </c>
      <c r="G256" s="73"/>
    </row>
    <row r="257" spans="1:7" ht="12.75">
      <c r="A257" s="25">
        <v>13</v>
      </c>
      <c r="B257" s="23" t="s">
        <v>74</v>
      </c>
      <c r="C257" s="82" t="s">
        <v>258</v>
      </c>
      <c r="D257" s="25"/>
      <c r="E257" s="26">
        <f t="shared" si="8"/>
        <v>5000</v>
      </c>
      <c r="F257" s="73">
        <v>5000</v>
      </c>
      <c r="G257" s="73"/>
    </row>
    <row r="258" spans="1:7" s="37" customFormat="1" ht="12.75">
      <c r="A258" s="87"/>
      <c r="B258" s="91" t="s">
        <v>41</v>
      </c>
      <c r="C258" s="87"/>
      <c r="D258" s="87"/>
      <c r="E258" s="86">
        <f>E259</f>
        <v>40000</v>
      </c>
      <c r="F258" s="86">
        <f>F259</f>
        <v>40000</v>
      </c>
      <c r="G258" s="86">
        <f>G259</f>
        <v>0</v>
      </c>
    </row>
    <row r="259" spans="1:7" ht="12.75">
      <c r="A259" s="25">
        <v>14</v>
      </c>
      <c r="B259" s="23" t="s">
        <v>248</v>
      </c>
      <c r="C259" s="82" t="s">
        <v>258</v>
      </c>
      <c r="D259" s="25"/>
      <c r="E259" s="26">
        <f t="shared" si="8"/>
        <v>40000</v>
      </c>
      <c r="F259" s="73">
        <v>40000</v>
      </c>
      <c r="G259" s="73"/>
    </row>
    <row r="260" spans="1:7" s="37" customFormat="1" ht="12.75">
      <c r="A260" s="87"/>
      <c r="B260" s="91" t="s">
        <v>39</v>
      </c>
      <c r="C260" s="87"/>
      <c r="D260" s="87"/>
      <c r="E260" s="86">
        <f>SUM(E261:E261)</f>
        <v>200000</v>
      </c>
      <c r="F260" s="86">
        <f>SUM(F261:F261)</f>
        <v>200000</v>
      </c>
      <c r="G260" s="86">
        <f>SUM(G261:G261)</f>
        <v>0</v>
      </c>
    </row>
    <row r="261" spans="1:7" s="37" customFormat="1" ht="26.25">
      <c r="A261" s="112">
        <v>15</v>
      </c>
      <c r="B261" s="23" t="s">
        <v>97</v>
      </c>
      <c r="C261" s="82" t="s">
        <v>258</v>
      </c>
      <c r="D261" s="89"/>
      <c r="E261" s="103">
        <f>F261+G261</f>
        <v>200000</v>
      </c>
      <c r="F261" s="103">
        <v>200000</v>
      </c>
      <c r="G261" s="103"/>
    </row>
    <row r="262" spans="1:7" ht="12.75">
      <c r="A262" s="84"/>
      <c r="B262" s="84" t="s">
        <v>75</v>
      </c>
      <c r="C262" s="84"/>
      <c r="D262" s="84"/>
      <c r="E262" s="105">
        <f>E266+E268+E270+E263+E278+E273+E276</f>
        <v>1015000</v>
      </c>
      <c r="F262" s="105">
        <f>F266+F268+F270+F263+F278+F273+F276</f>
        <v>1015000</v>
      </c>
      <c r="G262" s="105">
        <f>G266+G268+G270+G263+G278+G273+G276</f>
        <v>0</v>
      </c>
    </row>
    <row r="263" spans="1:7" ht="12.75">
      <c r="A263" s="87"/>
      <c r="B263" s="87" t="s">
        <v>33</v>
      </c>
      <c r="C263" s="87"/>
      <c r="D263" s="87"/>
      <c r="E263" s="86">
        <f>SUM(E264:E265)</f>
        <v>70000</v>
      </c>
      <c r="F263" s="86">
        <f>SUM(F264:F265)</f>
        <v>70000</v>
      </c>
      <c r="G263" s="86">
        <f>SUM(G264:G265)</f>
        <v>0</v>
      </c>
    </row>
    <row r="264" spans="1:7" ht="39">
      <c r="A264" s="25">
        <v>16</v>
      </c>
      <c r="B264" s="23" t="s">
        <v>49</v>
      </c>
      <c r="C264" s="82" t="s">
        <v>260</v>
      </c>
      <c r="D264" s="25"/>
      <c r="E264" s="26">
        <f t="shared" si="8"/>
        <v>40000</v>
      </c>
      <c r="F264" s="73">
        <v>40000</v>
      </c>
      <c r="G264" s="73"/>
    </row>
    <row r="265" spans="1:7" ht="78.75">
      <c r="A265" s="25">
        <v>17</v>
      </c>
      <c r="B265" s="23" t="s">
        <v>233</v>
      </c>
      <c r="C265" s="82" t="s">
        <v>260</v>
      </c>
      <c r="D265" s="25"/>
      <c r="E265" s="26">
        <f t="shared" si="8"/>
        <v>30000</v>
      </c>
      <c r="F265" s="73">
        <v>30000</v>
      </c>
      <c r="G265" s="73"/>
    </row>
    <row r="266" spans="1:7" s="37" customFormat="1" ht="12.75">
      <c r="A266" s="87"/>
      <c r="B266" s="87" t="s">
        <v>45</v>
      </c>
      <c r="C266" s="87"/>
      <c r="D266" s="87"/>
      <c r="E266" s="86">
        <f t="shared" si="8"/>
        <v>50000</v>
      </c>
      <c r="F266" s="86">
        <f>F267</f>
        <v>50000</v>
      </c>
      <c r="G266" s="86">
        <f>G267</f>
        <v>0</v>
      </c>
    </row>
    <row r="267" spans="1:7" ht="12.75">
      <c r="A267" s="25">
        <v>18</v>
      </c>
      <c r="B267" s="110" t="s">
        <v>77</v>
      </c>
      <c r="C267" s="82" t="s">
        <v>260</v>
      </c>
      <c r="D267" s="25"/>
      <c r="E267" s="27">
        <f t="shared" si="8"/>
        <v>50000</v>
      </c>
      <c r="F267" s="104">
        <v>50000</v>
      </c>
      <c r="G267" s="104"/>
    </row>
    <row r="268" spans="1:7" ht="12.75">
      <c r="A268" s="25"/>
      <c r="B268" s="87" t="s">
        <v>52</v>
      </c>
      <c r="C268" s="90"/>
      <c r="D268" s="90"/>
      <c r="E268" s="106">
        <f>E269</f>
        <v>300000</v>
      </c>
      <c r="F268" s="106">
        <f>F269</f>
        <v>300000</v>
      </c>
      <c r="G268" s="106">
        <f>G269</f>
        <v>0</v>
      </c>
    </row>
    <row r="269" spans="1:7" ht="26.25">
      <c r="A269" s="25">
        <v>19</v>
      </c>
      <c r="B269" s="23" t="s">
        <v>98</v>
      </c>
      <c r="C269" s="82" t="s">
        <v>260</v>
      </c>
      <c r="D269" s="25"/>
      <c r="E269" s="27">
        <f>F269+G269</f>
        <v>300000</v>
      </c>
      <c r="F269" s="104">
        <v>300000</v>
      </c>
      <c r="G269" s="104"/>
    </row>
    <row r="270" spans="1:7" ht="12.75">
      <c r="A270" s="25"/>
      <c r="B270" s="87" t="s">
        <v>56</v>
      </c>
      <c r="C270" s="90"/>
      <c r="D270" s="90"/>
      <c r="E270" s="106">
        <f>E271+E272</f>
        <v>470000</v>
      </c>
      <c r="F270" s="106">
        <f>F271+F272</f>
        <v>470000</v>
      </c>
      <c r="G270" s="106">
        <f>G271+G272</f>
        <v>0</v>
      </c>
    </row>
    <row r="271" spans="1:7" ht="26.25">
      <c r="A271" s="25">
        <v>20</v>
      </c>
      <c r="B271" s="23" t="s">
        <v>99</v>
      </c>
      <c r="C271" s="82" t="s">
        <v>260</v>
      </c>
      <c r="D271" s="25"/>
      <c r="E271" s="27">
        <f>F271+G271</f>
        <v>450000</v>
      </c>
      <c r="F271" s="104">
        <v>450000</v>
      </c>
      <c r="G271" s="104"/>
    </row>
    <row r="272" spans="1:7" ht="12.75">
      <c r="A272" s="25">
        <v>21</v>
      </c>
      <c r="B272" s="23" t="s">
        <v>234</v>
      </c>
      <c r="C272" s="82" t="s">
        <v>260</v>
      </c>
      <c r="D272" s="25"/>
      <c r="E272" s="27">
        <f>F272+G272</f>
        <v>20000</v>
      </c>
      <c r="F272" s="104">
        <v>20000</v>
      </c>
      <c r="G272" s="104"/>
    </row>
    <row r="273" spans="1:7" ht="12.75">
      <c r="A273" s="91"/>
      <c r="B273" s="91" t="s">
        <v>39</v>
      </c>
      <c r="C273" s="91"/>
      <c r="D273" s="91"/>
      <c r="E273" s="108">
        <f>SUM(E274:E275)</f>
        <v>55000</v>
      </c>
      <c r="F273" s="108">
        <f>SUM(F274:F275)</f>
        <v>55000</v>
      </c>
      <c r="G273" s="108">
        <f>SUM(G274:G275)</f>
        <v>0</v>
      </c>
    </row>
    <row r="274" spans="1:7" ht="26.25">
      <c r="A274" s="25">
        <v>22</v>
      </c>
      <c r="B274" s="111" t="s">
        <v>235</v>
      </c>
      <c r="C274" s="82" t="s">
        <v>260</v>
      </c>
      <c r="D274" s="25"/>
      <c r="E274" s="27">
        <f>F274+G274</f>
        <v>15000</v>
      </c>
      <c r="F274" s="27">
        <v>15000</v>
      </c>
      <c r="G274" s="104"/>
    </row>
    <row r="275" spans="1:7" ht="12.75">
      <c r="A275" s="25">
        <v>23</v>
      </c>
      <c r="B275" s="111" t="s">
        <v>76</v>
      </c>
      <c r="C275" s="82" t="s">
        <v>260</v>
      </c>
      <c r="D275" s="25"/>
      <c r="E275" s="27">
        <f>F275+G275</f>
        <v>40000</v>
      </c>
      <c r="F275" s="27">
        <v>40000</v>
      </c>
      <c r="G275" s="104"/>
    </row>
    <row r="276" spans="1:7" ht="12.75">
      <c r="A276" s="91"/>
      <c r="B276" s="91" t="s">
        <v>236</v>
      </c>
      <c r="C276" s="91"/>
      <c r="D276" s="91"/>
      <c r="E276" s="108">
        <f>E277</f>
        <v>20000</v>
      </c>
      <c r="F276" s="108">
        <f>F277</f>
        <v>20000</v>
      </c>
      <c r="G276" s="108">
        <f>G277</f>
        <v>0</v>
      </c>
    </row>
    <row r="277" spans="1:7" ht="12.75">
      <c r="A277" s="25">
        <v>24</v>
      </c>
      <c r="B277" s="23" t="s">
        <v>237</v>
      </c>
      <c r="C277" s="82" t="s">
        <v>260</v>
      </c>
      <c r="D277" s="25"/>
      <c r="E277" s="27">
        <f>F277+G277</f>
        <v>20000</v>
      </c>
      <c r="F277" s="104">
        <v>20000</v>
      </c>
      <c r="G277" s="104"/>
    </row>
    <row r="278" spans="1:7" ht="12.75">
      <c r="A278" s="25"/>
      <c r="B278" s="87" t="s">
        <v>50</v>
      </c>
      <c r="C278" s="87"/>
      <c r="D278" s="87"/>
      <c r="E278" s="86">
        <f>E279</f>
        <v>50000</v>
      </c>
      <c r="F278" s="86">
        <f>F279</f>
        <v>50000</v>
      </c>
      <c r="G278" s="86">
        <f>G279</f>
        <v>0</v>
      </c>
    </row>
    <row r="279" spans="1:7" ht="12.75">
      <c r="A279" s="25">
        <v>25</v>
      </c>
      <c r="B279" s="110" t="s">
        <v>238</v>
      </c>
      <c r="C279" s="82" t="s">
        <v>260</v>
      </c>
      <c r="D279" s="25"/>
      <c r="E279" s="27">
        <f>F279</f>
        <v>50000</v>
      </c>
      <c r="F279" s="104">
        <v>50000</v>
      </c>
      <c r="G279" s="104"/>
    </row>
    <row r="280" spans="1:7" ht="12.75">
      <c r="A280" s="84"/>
      <c r="B280" s="84" t="s">
        <v>78</v>
      </c>
      <c r="C280" s="84"/>
      <c r="D280" s="84"/>
      <c r="E280" s="85">
        <f>E281+E284+E287+E292+E294+E299+E301+E303+E306+E309+E311+E314</f>
        <v>799500</v>
      </c>
      <c r="F280" s="85">
        <f>F281+F284+F287+F292+F294+F299+F301+F303+F306+F309+F311+F314</f>
        <v>799500</v>
      </c>
      <c r="G280" s="85">
        <f>G281+G284+G287+G292+G294+G299+G301+G303+G306+G309+G311+G314</f>
        <v>0</v>
      </c>
    </row>
    <row r="281" spans="1:7" s="37" customFormat="1" ht="12.75">
      <c r="A281" s="87"/>
      <c r="B281" s="87" t="s">
        <v>51</v>
      </c>
      <c r="C281" s="87"/>
      <c r="D281" s="87"/>
      <c r="E281" s="86">
        <f>E282+E283</f>
        <v>293000</v>
      </c>
      <c r="F281" s="86">
        <f>F282+F283</f>
        <v>293000</v>
      </c>
      <c r="G281" s="86">
        <f>G282+G283</f>
        <v>0</v>
      </c>
    </row>
    <row r="282" spans="1:7" ht="12.75">
      <c r="A282" s="25">
        <v>26</v>
      </c>
      <c r="B282" s="23" t="s">
        <v>239</v>
      </c>
      <c r="C282" s="82" t="s">
        <v>260</v>
      </c>
      <c r="D282" s="25"/>
      <c r="E282" s="26">
        <f>F282+G282</f>
        <v>290000</v>
      </c>
      <c r="F282" s="26">
        <v>290000</v>
      </c>
      <c r="G282" s="73"/>
    </row>
    <row r="283" spans="1:7" ht="12.75">
      <c r="A283" s="25">
        <v>27</v>
      </c>
      <c r="B283" s="23" t="s">
        <v>240</v>
      </c>
      <c r="C283" s="82" t="s">
        <v>260</v>
      </c>
      <c r="D283" s="25"/>
      <c r="E283" s="26">
        <f>F283+G283</f>
        <v>3000</v>
      </c>
      <c r="F283" s="26">
        <v>3000</v>
      </c>
      <c r="G283" s="73"/>
    </row>
    <row r="284" spans="1:7" ht="12.75">
      <c r="A284" s="87"/>
      <c r="B284" s="87" t="s">
        <v>41</v>
      </c>
      <c r="C284" s="87"/>
      <c r="D284" s="87"/>
      <c r="E284" s="86">
        <f>SUM(E285:E286)</f>
        <v>9500</v>
      </c>
      <c r="F284" s="86">
        <f>SUM(F285:F286)</f>
        <v>9500</v>
      </c>
      <c r="G284" s="86">
        <f>SUM(G285:G286)</f>
        <v>0</v>
      </c>
    </row>
    <row r="285" spans="1:7" ht="12.75">
      <c r="A285" s="25">
        <v>28</v>
      </c>
      <c r="B285" s="23" t="s">
        <v>53</v>
      </c>
      <c r="C285" s="82" t="s">
        <v>260</v>
      </c>
      <c r="D285" s="25"/>
      <c r="E285" s="26">
        <f>F285+G285</f>
        <v>6500</v>
      </c>
      <c r="F285" s="73">
        <v>6500</v>
      </c>
      <c r="G285" s="73"/>
    </row>
    <row r="286" spans="1:7" ht="12.75">
      <c r="A286" s="25">
        <v>29</v>
      </c>
      <c r="B286" s="23" t="s">
        <v>54</v>
      </c>
      <c r="C286" s="82" t="s">
        <v>260</v>
      </c>
      <c r="D286" s="25"/>
      <c r="E286" s="26">
        <f>F286+G286</f>
        <v>3000</v>
      </c>
      <c r="F286" s="73">
        <v>3000</v>
      </c>
      <c r="G286" s="73"/>
    </row>
    <row r="287" spans="1:7" ht="12.75">
      <c r="A287" s="87"/>
      <c r="B287" s="87" t="s">
        <v>36</v>
      </c>
      <c r="C287" s="87"/>
      <c r="D287" s="87"/>
      <c r="E287" s="86">
        <f>SUM(E288:E291)</f>
        <v>103500</v>
      </c>
      <c r="F287" s="86">
        <f>SUM(F288:F291)</f>
        <v>103500</v>
      </c>
      <c r="G287" s="86">
        <f>SUM(G288:G291)</f>
        <v>0</v>
      </c>
    </row>
    <row r="288" spans="1:7" ht="12.75">
      <c r="A288" s="25">
        <v>30</v>
      </c>
      <c r="B288" s="23" t="s">
        <v>241</v>
      </c>
      <c r="C288" s="82" t="s">
        <v>260</v>
      </c>
      <c r="D288" s="25"/>
      <c r="E288" s="26">
        <f>F288+G288</f>
        <v>3500</v>
      </c>
      <c r="F288" s="73">
        <v>3500</v>
      </c>
      <c r="G288" s="73"/>
    </row>
    <row r="289" spans="1:7" ht="12.75">
      <c r="A289" s="25">
        <v>31</v>
      </c>
      <c r="B289" s="23" t="s">
        <v>242</v>
      </c>
      <c r="C289" s="82" t="s">
        <v>260</v>
      </c>
      <c r="D289" s="25"/>
      <c r="E289" s="26">
        <f>F289+G289</f>
        <v>20000</v>
      </c>
      <c r="F289" s="73">
        <v>20000</v>
      </c>
      <c r="G289" s="73"/>
    </row>
    <row r="290" spans="1:7" ht="12.75">
      <c r="A290" s="25">
        <v>32</v>
      </c>
      <c r="B290" s="23" t="s">
        <v>79</v>
      </c>
      <c r="C290" s="82" t="s">
        <v>260</v>
      </c>
      <c r="D290" s="25"/>
      <c r="E290" s="26">
        <f>F290+G290</f>
        <v>10000</v>
      </c>
      <c r="F290" s="73">
        <v>10000</v>
      </c>
      <c r="G290" s="73"/>
    </row>
    <row r="291" spans="1:7" ht="12.75">
      <c r="A291" s="25">
        <v>33</v>
      </c>
      <c r="B291" s="23" t="s">
        <v>243</v>
      </c>
      <c r="C291" s="82" t="s">
        <v>260</v>
      </c>
      <c r="D291" s="25"/>
      <c r="E291" s="26">
        <f>F291+G291</f>
        <v>70000</v>
      </c>
      <c r="F291" s="73">
        <v>70000</v>
      </c>
      <c r="G291" s="73"/>
    </row>
    <row r="292" spans="1:7" ht="12.75">
      <c r="A292" s="87"/>
      <c r="B292" s="87" t="s">
        <v>40</v>
      </c>
      <c r="C292" s="87"/>
      <c r="D292" s="87"/>
      <c r="E292" s="86">
        <f>SUM(E293:E293)</f>
        <v>38000</v>
      </c>
      <c r="F292" s="86">
        <f>SUM(F293:F293)</f>
        <v>38000</v>
      </c>
      <c r="G292" s="86">
        <f>SUM(G293:G293)</f>
        <v>0</v>
      </c>
    </row>
    <row r="293" spans="1:7" ht="12.75">
      <c r="A293" s="25">
        <v>34</v>
      </c>
      <c r="B293" s="23" t="s">
        <v>222</v>
      </c>
      <c r="C293" s="82" t="s">
        <v>260</v>
      </c>
      <c r="D293" s="25"/>
      <c r="E293" s="26">
        <f>F293+G293</f>
        <v>38000</v>
      </c>
      <c r="F293" s="25">
        <v>38000</v>
      </c>
      <c r="G293" s="73"/>
    </row>
    <row r="294" spans="1:7" ht="12.75">
      <c r="A294" s="87"/>
      <c r="B294" s="87" t="s">
        <v>35</v>
      </c>
      <c r="C294" s="87"/>
      <c r="D294" s="87"/>
      <c r="E294" s="86">
        <f>SUM(E295:E298)</f>
        <v>200000</v>
      </c>
      <c r="F294" s="86">
        <f>SUM(F295:F298)</f>
        <v>200000</v>
      </c>
      <c r="G294" s="86">
        <f>SUM(G295:G298)</f>
        <v>0</v>
      </c>
    </row>
    <row r="295" spans="1:7" ht="12.75">
      <c r="A295" s="25">
        <v>35</v>
      </c>
      <c r="B295" s="23" t="s">
        <v>80</v>
      </c>
      <c r="C295" s="82" t="s">
        <v>260</v>
      </c>
      <c r="D295" s="25"/>
      <c r="E295" s="26">
        <f>F295+G295</f>
        <v>60000</v>
      </c>
      <c r="F295" s="25">
        <v>60000</v>
      </c>
      <c r="G295" s="73"/>
    </row>
    <row r="296" spans="1:7" ht="12.75">
      <c r="A296" s="25">
        <v>36</v>
      </c>
      <c r="B296" s="23" t="s">
        <v>100</v>
      </c>
      <c r="C296" s="82" t="s">
        <v>260</v>
      </c>
      <c r="D296" s="25"/>
      <c r="E296" s="26">
        <f>F296+G296</f>
        <v>30000</v>
      </c>
      <c r="F296" s="25">
        <v>30000</v>
      </c>
      <c r="G296" s="73"/>
    </row>
    <row r="297" spans="1:7" ht="12.75">
      <c r="A297" s="25">
        <v>37</v>
      </c>
      <c r="B297" s="23" t="s">
        <v>101</v>
      </c>
      <c r="C297" s="82" t="s">
        <v>260</v>
      </c>
      <c r="D297" s="25"/>
      <c r="E297" s="26">
        <f>F297+G297</f>
        <v>20000</v>
      </c>
      <c r="F297" s="26">
        <v>20000</v>
      </c>
      <c r="G297" s="73"/>
    </row>
    <row r="298" spans="1:7" ht="12.75">
      <c r="A298" s="25">
        <v>38</v>
      </c>
      <c r="B298" s="23" t="s">
        <v>91</v>
      </c>
      <c r="C298" s="82" t="s">
        <v>260</v>
      </c>
      <c r="D298" s="25"/>
      <c r="E298" s="26">
        <f>F298+G298</f>
        <v>90000</v>
      </c>
      <c r="F298" s="26">
        <v>90000</v>
      </c>
      <c r="G298" s="73"/>
    </row>
    <row r="299" spans="1:7" ht="12.75">
      <c r="A299" s="87"/>
      <c r="B299" s="87" t="s">
        <v>48</v>
      </c>
      <c r="C299" s="87"/>
      <c r="D299" s="87"/>
      <c r="E299" s="86">
        <f>SUM(E300:E300)</f>
        <v>6000</v>
      </c>
      <c r="F299" s="86">
        <f>SUM(F300:F300)</f>
        <v>6000</v>
      </c>
      <c r="G299" s="86">
        <f>SUM(G300:G300)</f>
        <v>0</v>
      </c>
    </row>
    <row r="300" spans="1:7" ht="12.75">
      <c r="A300" s="25">
        <v>39</v>
      </c>
      <c r="B300" s="23" t="s">
        <v>55</v>
      </c>
      <c r="C300" s="82" t="s">
        <v>260</v>
      </c>
      <c r="D300" s="25"/>
      <c r="E300" s="26">
        <f>F300+G300</f>
        <v>6000</v>
      </c>
      <c r="F300" s="73">
        <v>6000</v>
      </c>
      <c r="G300" s="73"/>
    </row>
    <row r="301" spans="1:7" ht="12.75">
      <c r="A301" s="87"/>
      <c r="B301" s="87" t="s">
        <v>56</v>
      </c>
      <c r="C301" s="87"/>
      <c r="D301" s="87"/>
      <c r="E301" s="86">
        <f>SUM(E302:E302)</f>
        <v>15000</v>
      </c>
      <c r="F301" s="86">
        <f>SUM(F302:F302)</f>
        <v>15000</v>
      </c>
      <c r="G301" s="86">
        <f>SUM(G302:G302)</f>
        <v>0</v>
      </c>
    </row>
    <row r="302" spans="1:7" ht="12.75">
      <c r="A302" s="25">
        <v>40</v>
      </c>
      <c r="B302" s="23" t="s">
        <v>81</v>
      </c>
      <c r="C302" s="82" t="s">
        <v>260</v>
      </c>
      <c r="D302" s="25"/>
      <c r="E302" s="26">
        <f>F302+G302</f>
        <v>15000</v>
      </c>
      <c r="F302" s="73">
        <v>15000</v>
      </c>
      <c r="G302" s="73"/>
    </row>
    <row r="303" spans="1:7" ht="12.75">
      <c r="A303" s="87"/>
      <c r="B303" s="87" t="s">
        <v>45</v>
      </c>
      <c r="C303" s="87"/>
      <c r="D303" s="87"/>
      <c r="E303" s="86">
        <f>SUM(E304:E305)</f>
        <v>70000</v>
      </c>
      <c r="F303" s="86">
        <f>SUM(F304:F305)</f>
        <v>70000</v>
      </c>
      <c r="G303" s="86">
        <f>SUM(G304:G305)</f>
        <v>0</v>
      </c>
    </row>
    <row r="304" spans="1:7" ht="12.75">
      <c r="A304" s="25">
        <v>41</v>
      </c>
      <c r="B304" s="23" t="s">
        <v>57</v>
      </c>
      <c r="C304" s="82" t="s">
        <v>260</v>
      </c>
      <c r="D304" s="25"/>
      <c r="E304" s="26">
        <f>F304+G304</f>
        <v>50000</v>
      </c>
      <c r="F304" s="73">
        <v>50000</v>
      </c>
      <c r="G304" s="73"/>
    </row>
    <row r="305" spans="1:7" ht="12.75">
      <c r="A305" s="25">
        <v>42</v>
      </c>
      <c r="B305" s="23" t="s">
        <v>102</v>
      </c>
      <c r="C305" s="82" t="s">
        <v>260</v>
      </c>
      <c r="D305" s="25"/>
      <c r="E305" s="26">
        <f>F305+G305</f>
        <v>20000</v>
      </c>
      <c r="F305" s="73">
        <v>20000</v>
      </c>
      <c r="G305" s="73"/>
    </row>
    <row r="306" spans="1:7" ht="12.75">
      <c r="A306" s="87"/>
      <c r="B306" s="87" t="s">
        <v>82</v>
      </c>
      <c r="C306" s="87"/>
      <c r="D306" s="87"/>
      <c r="E306" s="86">
        <f>SUM(E307:E308)</f>
        <v>12000</v>
      </c>
      <c r="F306" s="86">
        <f>SUM(F307:F308)</f>
        <v>12000</v>
      </c>
      <c r="G306" s="86">
        <f>SUM(G307:G308)</f>
        <v>0</v>
      </c>
    </row>
    <row r="307" spans="1:7" ht="12.75">
      <c r="A307" s="25">
        <v>43</v>
      </c>
      <c r="B307" s="28" t="s">
        <v>103</v>
      </c>
      <c r="C307" s="82" t="s">
        <v>260</v>
      </c>
      <c r="D307" s="25"/>
      <c r="E307" s="26">
        <f>F307+G307</f>
        <v>6000</v>
      </c>
      <c r="F307" s="26">
        <v>6000</v>
      </c>
      <c r="G307" s="73"/>
    </row>
    <row r="308" spans="1:7" ht="12.75">
      <c r="A308" s="25">
        <v>44</v>
      </c>
      <c r="B308" s="28" t="s">
        <v>83</v>
      </c>
      <c r="C308" s="82" t="s">
        <v>260</v>
      </c>
      <c r="D308" s="25"/>
      <c r="E308" s="26">
        <f>F308+G308</f>
        <v>6000</v>
      </c>
      <c r="F308" s="26">
        <v>6000</v>
      </c>
      <c r="G308" s="73"/>
    </row>
    <row r="309" spans="1:7" ht="12.75">
      <c r="A309" s="87"/>
      <c r="B309" s="87" t="s">
        <v>50</v>
      </c>
      <c r="C309" s="87"/>
      <c r="D309" s="87"/>
      <c r="E309" s="86">
        <f>SUM(E310:E310)</f>
        <v>10000</v>
      </c>
      <c r="F309" s="86">
        <f>SUM(F310:F310)</f>
        <v>10000</v>
      </c>
      <c r="G309" s="86">
        <f>SUM(G310:G310)</f>
        <v>0</v>
      </c>
    </row>
    <row r="310" spans="1:7" ht="12.75">
      <c r="A310" s="25">
        <v>45</v>
      </c>
      <c r="B310" s="23" t="s">
        <v>84</v>
      </c>
      <c r="C310" s="82" t="s">
        <v>260</v>
      </c>
      <c r="D310" s="79"/>
      <c r="E310" s="26">
        <f>F310+G310</f>
        <v>10000</v>
      </c>
      <c r="F310" s="26">
        <v>10000</v>
      </c>
      <c r="G310" s="73"/>
    </row>
    <row r="311" spans="1:7" ht="12.75">
      <c r="A311" s="87"/>
      <c r="B311" s="87" t="s">
        <v>244</v>
      </c>
      <c r="C311" s="86"/>
      <c r="D311" s="86"/>
      <c r="E311" s="86">
        <f>SUM(E312:E313)</f>
        <v>9500</v>
      </c>
      <c r="F311" s="86">
        <f>SUM(F312:F313)</f>
        <v>9500</v>
      </c>
      <c r="G311" s="86">
        <f>SUM(G312:G313)</f>
        <v>0</v>
      </c>
    </row>
    <row r="312" spans="1:7" ht="12.75">
      <c r="A312" s="25">
        <v>46</v>
      </c>
      <c r="B312" s="25" t="s">
        <v>245</v>
      </c>
      <c r="C312" s="82" t="s">
        <v>260</v>
      </c>
      <c r="D312" s="25"/>
      <c r="E312" s="26">
        <f>F312+G312</f>
        <v>3500</v>
      </c>
      <c r="F312" s="73">
        <v>3500</v>
      </c>
      <c r="G312" s="73"/>
    </row>
    <row r="313" spans="1:7" ht="12.75">
      <c r="A313" s="25">
        <v>47</v>
      </c>
      <c r="B313" s="25" t="s">
        <v>246</v>
      </c>
      <c r="C313" s="82" t="s">
        <v>260</v>
      </c>
      <c r="D313" s="25"/>
      <c r="E313" s="26">
        <f>F313+G313</f>
        <v>6000</v>
      </c>
      <c r="F313" s="73">
        <v>6000</v>
      </c>
      <c r="G313" s="73"/>
    </row>
    <row r="314" spans="1:7" s="37" customFormat="1" ht="12.75">
      <c r="A314" s="87"/>
      <c r="B314" s="87" t="s">
        <v>52</v>
      </c>
      <c r="C314" s="87"/>
      <c r="D314" s="87"/>
      <c r="E314" s="86">
        <f>SUM(E315:E315)</f>
        <v>33000</v>
      </c>
      <c r="F314" s="86">
        <f>SUM(F315:F315)</f>
        <v>33000</v>
      </c>
      <c r="G314" s="86">
        <f>SUM(G315:G315)</f>
        <v>0</v>
      </c>
    </row>
    <row r="315" spans="1:7" ht="12.75">
      <c r="A315" s="25">
        <v>48</v>
      </c>
      <c r="B315" s="23" t="s">
        <v>247</v>
      </c>
      <c r="C315" s="82" t="s">
        <v>260</v>
      </c>
      <c r="D315" s="25"/>
      <c r="E315" s="26">
        <f>F315+G315</f>
        <v>33000</v>
      </c>
      <c r="F315" s="73">
        <v>33000</v>
      </c>
      <c r="G315" s="73"/>
    </row>
  </sheetData>
  <sheetProtection/>
  <mergeCells count="6">
    <mergeCell ref="A2:A3"/>
    <mergeCell ref="B2:B3"/>
    <mergeCell ref="C2:C3"/>
    <mergeCell ref="D2:D3"/>
    <mergeCell ref="E2:E3"/>
    <mergeCell ref="F2:G2"/>
  </mergeCells>
  <printOptions horizontalCentered="1"/>
  <pageMargins left="0.15748031496062992" right="0.1968503937007874" top="1.4566929133858268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2022&amp;RAnexa nr.8 la HCJM nr.______/_______</oddHeader>
    <oddFooter>&amp;C&amp;P</oddFooter>
  </headerFooter>
  <ignoredErrors>
    <ignoredError sqref="E1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2022-02-07T12:32:52Z</cp:lastPrinted>
  <dcterms:created xsi:type="dcterms:W3CDTF">2019-12-18T10:02:17Z</dcterms:created>
  <dcterms:modified xsi:type="dcterms:W3CDTF">2022-02-10T09:54:48Z</dcterms:modified>
  <cp:category/>
  <cp:version/>
  <cp:contentType/>
  <cp:contentStatus/>
</cp:coreProperties>
</file>